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8290" windowHeight="13740" activeTab="1"/>
  </bookViews>
  <sheets>
    <sheet name="Лист1" sheetId="1" r:id="rId1"/>
    <sheet name="Лист2" sheetId="2" r:id="rId2"/>
  </sheets>
  <calcPr calcId="145621" fullPrecision="0"/>
</workbook>
</file>

<file path=xl/calcChain.xml><?xml version="1.0" encoding="utf-8"?>
<calcChain xmlns="http://schemas.openxmlformats.org/spreadsheetml/2006/main">
  <c r="D72" i="2" l="1"/>
  <c r="C72" i="2"/>
  <c r="D69" i="2"/>
  <c r="C69" i="2"/>
  <c r="D66" i="2"/>
  <c r="C66" i="2"/>
  <c r="D61" i="2"/>
  <c r="C61" i="2"/>
  <c r="D41" i="2"/>
  <c r="C41" i="2"/>
  <c r="D38" i="2"/>
  <c r="C38" i="2"/>
  <c r="D34" i="2"/>
  <c r="C34" i="2"/>
  <c r="D27" i="2"/>
  <c r="D31" i="2" s="1"/>
  <c r="D35" i="2" s="1"/>
  <c r="C27" i="2"/>
  <c r="C31" i="2" s="1"/>
  <c r="C35" i="2" s="1"/>
  <c r="D15" i="2"/>
  <c r="C15" i="2"/>
  <c r="D11" i="2"/>
  <c r="C11" i="2"/>
  <c r="D4" i="2"/>
  <c r="D8" i="2" s="1"/>
  <c r="D22" i="2" s="1"/>
  <c r="D25" i="2" s="1"/>
  <c r="C4" i="2"/>
  <c r="C8" i="2" s="1"/>
  <c r="C22" i="2" s="1"/>
  <c r="C25" i="2" s="1"/>
  <c r="C76" i="2" l="1"/>
  <c r="D76" i="2"/>
  <c r="D42" i="2"/>
  <c r="D57" i="2" s="1"/>
  <c r="D60" i="2" s="1"/>
  <c r="D78" i="2" s="1"/>
  <c r="D84" i="2" s="1"/>
  <c r="D87" i="2" s="1"/>
  <c r="C42" i="2"/>
  <c r="C57" i="2" s="1"/>
  <c r="C60" i="2" s="1"/>
  <c r="C78" i="2" s="1"/>
  <c r="C84" i="2" s="1"/>
  <c r="C87" i="2" s="1"/>
</calcChain>
</file>

<file path=xl/sharedStrings.xml><?xml version="1.0" encoding="utf-8"?>
<sst xmlns="http://schemas.openxmlformats.org/spreadsheetml/2006/main" count="206" uniqueCount="199">
  <si>
    <t>220030, Республика Беларусь, г. Минск, ул. Ульяновская, дом 31, литер Е 6\к</t>
  </si>
  <si>
    <t xml:space="preserve">Приложение 2
к постановлению Министерства финансов Республики Беларусь 11.01.2010 № 2 (в редакции постановления Министерства финансов Республики Беларусь 27.08.2019 № 49)         </t>
  </si>
  <si>
    <t>за январь-июнь 2025 года</t>
  </si>
  <si>
    <t>Учетный номер плательщика</t>
  </si>
  <si>
    <t>Вид экономической деятельности 
по ОКЭД</t>
  </si>
  <si>
    <t>Организационно-правовая форма</t>
  </si>
  <si>
    <t>Орган управления</t>
  </si>
  <si>
    <t>Единица измерения показателей 
бухгалтерской отчетности</t>
  </si>
  <si>
    <t>ОТЧЕТ
о прибылях и убытках</t>
  </si>
  <si>
    <t>Общее собрание участников</t>
  </si>
  <si>
    <t>руб.</t>
  </si>
  <si>
    <t>Место нахождения страховой 
организации</t>
  </si>
  <si>
    <t>Наименование страховой организации</t>
  </si>
  <si>
    <t>ЗАО "СК"Белросстрах"</t>
  </si>
  <si>
    <t>100782388</t>
  </si>
  <si>
    <t>65120, 65200</t>
  </si>
  <si>
    <t>Закрытое акционерное общество</t>
  </si>
  <si>
    <t xml:space="preserve">   из них комиссионное вознаграждение и тантьемы
   по рискам,  принятым в перестрахование</t>
  </si>
  <si>
    <t>152</t>
  </si>
  <si>
    <t>153</t>
  </si>
  <si>
    <t xml:space="preserve">   изменение отложенных аквизиционных расходов</t>
  </si>
  <si>
    <t xml:space="preserve">   в том числе комиссионное вознаграждение и тантьемы по рискам,  
   переданным в перестрахование</t>
  </si>
  <si>
    <t xml:space="preserve">   изменение отложенных аквизиционных доходов</t>
  </si>
  <si>
    <t>156</t>
  </si>
  <si>
    <t>157</t>
  </si>
  <si>
    <t>(ФИО)</t>
  </si>
  <si>
    <t>192</t>
  </si>
  <si>
    <t>201</t>
  </si>
  <si>
    <t xml:space="preserve">   прочие доходы по финансовой деятельности</t>
  </si>
  <si>
    <t>210</t>
  </si>
  <si>
    <t>211</t>
  </si>
  <si>
    <t>212</t>
  </si>
  <si>
    <t xml:space="preserve">   прочие расходы по финансовой деятельности</t>
  </si>
  <si>
    <t>Прибыль (убыток) от инвестиционной и финансовой деятельности</t>
  </si>
  <si>
    <t>240</t>
  </si>
  <si>
    <t>250</t>
  </si>
  <si>
    <t>260</t>
  </si>
  <si>
    <t>Изменение отложенных налоговых обязательств</t>
  </si>
  <si>
    <t>280</t>
  </si>
  <si>
    <t>290</t>
  </si>
  <si>
    <t>300</t>
  </si>
  <si>
    <t>Результат от прочих операций, не включаемый в чистую прибыль (убыток)</t>
  </si>
  <si>
    <t>320</t>
  </si>
  <si>
    <t>Разводненная прибыль (убыток) на акцию</t>
  </si>
  <si>
    <t>091</t>
  </si>
  <si>
    <t>095</t>
  </si>
  <si>
    <t>Изменение резервов убытков (страховых выплат) с учетом перестрахования, нетто</t>
  </si>
  <si>
    <t>100</t>
  </si>
  <si>
    <t>Изменение иных страховых резервов</t>
  </si>
  <si>
    <t>Отчисления в иные фонды, образованные в соответствии с законодательтсвом</t>
  </si>
  <si>
    <t>Расходы на ведение дела, всего</t>
  </si>
  <si>
    <t>в том числе:
   аквизиционные расходы</t>
  </si>
  <si>
    <t>Комиссионное вознаграждение и тантьемы по рискам, переданным в пeрестрахование, - всего</t>
  </si>
  <si>
    <t>160</t>
  </si>
  <si>
    <t>Наименование показателей</t>
  </si>
  <si>
    <t>За январь-июнь 2025 г.</t>
  </si>
  <si>
    <t>1</t>
  </si>
  <si>
    <t>4</t>
  </si>
  <si>
    <t>в том числе:
    по прямому страхованию</t>
  </si>
  <si>
    <t>012</t>
  </si>
  <si>
    <t>Страховые премии по рискам, 
переданным в перестрахование, брутто</t>
  </si>
  <si>
    <t>Страховые взносы (страховые премии) 
с учетом перестрахования, нетто</t>
  </si>
  <si>
    <t>Доля перестраховщиков в убытках (страховых выплатах)</t>
  </si>
  <si>
    <t>в том числе:
    доходы от выбытия основных средств, 
    нематериальных активов и других долгосрочных активов</t>
  </si>
  <si>
    <t>182</t>
  </si>
  <si>
    <t>183</t>
  </si>
  <si>
    <t>в том числе:                                                                
    расходы от выбытия основных средств, нематериальных    
    активов и других долгосрочных активов</t>
  </si>
  <si>
    <t>(подпись)</t>
  </si>
  <si>
    <t>Главный бухгалтер</t>
  </si>
  <si>
    <t>Т. Л. Иванцова</t>
  </si>
  <si>
    <t>К. В. Мерзляков</t>
  </si>
  <si>
    <t>Руководитель</t>
  </si>
  <si>
    <t>М.П.</t>
  </si>
  <si>
    <t>213</t>
  </si>
  <si>
    <t xml:space="preserve">  в том числе прибыль от осуществления инвестиций посредством вложения средств специальных страховых резервов по обязательному страхованию с государственной поддержкой урожая сельскохозяйственных культур, скота и птицы и обязательному страхованию гражданской ответственности юридических лиц и индивидуальных предпринимателей за вред, причиненный деятельностью, связанной с эксплуатацией отдельных объектов, и их размещения, направленная на увеличение этих резервов</t>
  </si>
  <si>
    <t>285</t>
  </si>
  <si>
    <t>065</t>
  </si>
  <si>
    <t>066</t>
  </si>
  <si>
    <t>070</t>
  </si>
  <si>
    <t>073</t>
  </si>
  <si>
    <t>074</t>
  </si>
  <si>
    <t>081</t>
  </si>
  <si>
    <t>082</t>
  </si>
  <si>
    <t>090</t>
  </si>
  <si>
    <t xml:space="preserve">Изменение доли перестраховщиков в резервах убытков (страховых выплат) </t>
  </si>
  <si>
    <t>Изменение других технических резервов</t>
  </si>
  <si>
    <t>121</t>
  </si>
  <si>
    <t>Отчисления в фонды предупредительных мероприятий и гарантийные фонды</t>
  </si>
  <si>
    <t>Расходы по деятельности, связанной со страхованием, не относящимся к страхованию жизни</t>
  </si>
  <si>
    <t>2</t>
  </si>
  <si>
    <t>ДОХОДЫ И РАСХОДЫ ПО СТРАХОВАНИЮ, ОТНОСЯЩЕМУСЯ К СТРАХОВАНИЮ ЖИЗНИ</t>
  </si>
  <si>
    <t>120</t>
  </si>
  <si>
    <t>130</t>
  </si>
  <si>
    <t>140</t>
  </si>
  <si>
    <t>Прочие платежи, исчисляемые из прибыли (дохода)</t>
  </si>
  <si>
    <t>Чистая прибыль (убыток)</t>
  </si>
  <si>
    <t>Результат от переоценки долгосрочных активов, не включаемый в чистую прибыль (убыток)</t>
  </si>
  <si>
    <t>Базовая прибыль (убыток) на акцию</t>
  </si>
  <si>
    <t>340</t>
  </si>
  <si>
    <t>014</t>
  </si>
  <si>
    <t xml:space="preserve">    в том числе изменение резерва дополнительных выплат</t>
  </si>
  <si>
    <t>080</t>
  </si>
  <si>
    <t>190</t>
  </si>
  <si>
    <t>200</t>
  </si>
  <si>
    <t>330</t>
  </si>
  <si>
    <t xml:space="preserve">  в том числе увеличение специальных страховых резервов по обязательному страхованию с государственной поддержкой урожая сельскохозяйственных культур, скота и птицы и обязательному страхованию гражданской ответственности юридических лиц и индивидуальных предпринимателей за вред, причиненный деятельностью, связанной с эксплуатацией отдельных объектов, за счет прибыли, полученной от осуществления инвестиций посредством вложения средств названных страховых резервов и их размещения</t>
  </si>
  <si>
    <t>Код строки</t>
  </si>
  <si>
    <t>За январь-июнь 2024 г.</t>
  </si>
  <si>
    <t>3</t>
  </si>
  <si>
    <t>Страховые взносы (страховые премии), брутто - всего</t>
  </si>
  <si>
    <t>010</t>
  </si>
  <si>
    <t xml:space="preserve">    по рискам, принятым в перестрахование</t>
  </si>
  <si>
    <t>020</t>
  </si>
  <si>
    <t>021</t>
  </si>
  <si>
    <t>030</t>
  </si>
  <si>
    <t>Расходы на ведение дела - всего</t>
  </si>
  <si>
    <t>Оплаченные убытки (страховые выплаты), брутто</t>
  </si>
  <si>
    <t>170</t>
  </si>
  <si>
    <t>179</t>
  </si>
  <si>
    <t>Доходы по инвестиционной деятельности</t>
  </si>
  <si>
    <t xml:space="preserve">    прочие доходы по инвестиционной деятельности</t>
  </si>
  <si>
    <t>052</t>
  </si>
  <si>
    <t>Доходы по деятельности, связанной со страхованием, относящимся к страхованию жизни</t>
  </si>
  <si>
    <t>Прибыль (убыток) от операций по видам страхования, относящегося к страхованию жизни</t>
  </si>
  <si>
    <t>Страховые премии по рискам, переданным в перестрахование, брутто</t>
  </si>
  <si>
    <t>Изменение доли перестраховщиков в резерве незаработанной премии</t>
  </si>
  <si>
    <t>Прочие расходы по текущей деятельности</t>
  </si>
  <si>
    <t>202</t>
  </si>
  <si>
    <t>Расходы по финансовой деятельности</t>
  </si>
  <si>
    <t>310</t>
  </si>
  <si>
    <t>Совокупная прибыль (убыток)</t>
  </si>
  <si>
    <t>040</t>
  </si>
  <si>
    <t>011</t>
  </si>
  <si>
    <t>013</t>
  </si>
  <si>
    <t>022</t>
  </si>
  <si>
    <t>032</t>
  </si>
  <si>
    <t>033</t>
  </si>
  <si>
    <t>050</t>
  </si>
  <si>
    <t>Оплаченные убытки (страховые выплаты) с  учетом перестрахования, 
нетто</t>
  </si>
  <si>
    <t>Оплаченные убытки (страховые выплаты) с учетом перестрахования, нетто</t>
  </si>
  <si>
    <t>Изменение резервов по видам страхования, относящегося к страхованию жизни (+ или -)</t>
  </si>
  <si>
    <t>031</t>
  </si>
  <si>
    <t>Изменение доли перестраховщиков в резервах по видам страхования, относящегося к страхованию жизни</t>
  </si>
  <si>
    <t>Изменение резервов по видам страхования, относящегося к страхованию жизни, с учетом перестрахования, нетто</t>
  </si>
  <si>
    <t>Отчисления в гарантийные фонды</t>
  </si>
  <si>
    <t>Расходы по деятельности, связанной со страхованием, относящимся к страхованию жизни</t>
  </si>
  <si>
    <t>Прочие доходы по текущей деятельности</t>
  </si>
  <si>
    <t>069</t>
  </si>
  <si>
    <t xml:space="preserve"> ДОХОДЫ И РАСХОДЫ ПО СТРАХОВАНИЮ, НЕ ОТНОСЯЩЕМУСЯ К СТРАХОВАНИЮ ЖИЗНИ</t>
  </si>
  <si>
    <t>071</t>
  </si>
  <si>
    <t xml:space="preserve">   по рискам, принятым в перестрахование</t>
  </si>
  <si>
    <t>Страховые взносы (страховые премии) с учетом перестрахования, нетто</t>
  </si>
  <si>
    <t xml:space="preserve">Изменение резерва незаработанной премии, брутто </t>
  </si>
  <si>
    <t>Изменение резерва незаработанной премии с учетом перестрахования, нетто</t>
  </si>
  <si>
    <t>085</t>
  </si>
  <si>
    <t>175</t>
  </si>
  <si>
    <t>Прибыль (убыток) от текущей деятельности по видам страхования, не относящегося к страхованию жизни</t>
  </si>
  <si>
    <t>180</t>
  </si>
  <si>
    <t>181</t>
  </si>
  <si>
    <t xml:space="preserve">    доходы от участия в уставном капитале других 
    организаций</t>
  </si>
  <si>
    <t xml:space="preserve">    проценты к получению</t>
  </si>
  <si>
    <t>184</t>
  </si>
  <si>
    <t>Расходы по инвестиционной деятельности</t>
  </si>
  <si>
    <t>191</t>
  </si>
  <si>
    <t xml:space="preserve">    прочие расходы по инвестиционной деятельности</t>
  </si>
  <si>
    <t>Доходы по финансовой деятельности</t>
  </si>
  <si>
    <t xml:space="preserve">    в том числе комиссионное вознаграждение и тантьемы 
    по рискам, принятым в перестрахование</t>
  </si>
  <si>
    <t>051</t>
  </si>
  <si>
    <t>Комиссионное вознаграждение и тантьемы по рискам, 
переданным в перестрахование</t>
  </si>
  <si>
    <t>055</t>
  </si>
  <si>
    <t>056</t>
  </si>
  <si>
    <t>060</t>
  </si>
  <si>
    <t>Прибыль (убыток) от текущей деятельности по видам страхования, относящегося к страхованию жизни</t>
  </si>
  <si>
    <t>в том числе:
   по прямому страхованию и сострахованию</t>
  </si>
  <si>
    <t>072</t>
  </si>
  <si>
    <t>Заработанные премии, нетто</t>
  </si>
  <si>
    <t>092</t>
  </si>
  <si>
    <t>Изменение резервов убытков (страховых выплат), брутто</t>
  </si>
  <si>
    <t>096</t>
  </si>
  <si>
    <t>097</t>
  </si>
  <si>
    <t>Заработанные премии за вычетом страховых убытков (страховых выплат)</t>
  </si>
  <si>
    <t>110</t>
  </si>
  <si>
    <t>150</t>
  </si>
  <si>
    <t>151</t>
  </si>
  <si>
    <t>155</t>
  </si>
  <si>
    <t>Доходы по деятельности, связанной со страхованием, не относящимся к страхованию жизни</t>
  </si>
  <si>
    <t>165</t>
  </si>
  <si>
    <t>Прибыль (убыток) от операций по видам страхования, не относящегося к страхованию жизни</t>
  </si>
  <si>
    <t>176</t>
  </si>
  <si>
    <t>в том числе:                                                                              
   курсовые разницы от пересчета активов и обязательств</t>
  </si>
  <si>
    <t>в том числе:                                                                        
   проценты к уплате</t>
  </si>
  <si>
    <t xml:space="preserve">   курсовые разницы от пересчета активов и обязательств</t>
  </si>
  <si>
    <t>220</t>
  </si>
  <si>
    <t>230</t>
  </si>
  <si>
    <t>Прибыль (убыток) до налогообложения</t>
  </si>
  <si>
    <t>Налог на прибыль</t>
  </si>
  <si>
    <t>Изменение отложенных налоговых активов</t>
  </si>
  <si>
    <t>270</t>
  </si>
  <si>
    <t>Прочие налоги и сборы, исчисляемые из прибыли (дохода)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</si>
</sst>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);\ \(#,###\);&quot;−&quot;"/>
  </numFmts>
  <fonts count="377" x14ac:knownFonts="1">
    <font>
      <sz val="11"/>
      <color indexed="8"/>
      <name val="Calibri"/>
      <family val="2"/>
      <scheme val="minor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9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9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4">
    <xf numFmtId="0" fontId="0" fillId="0" borderId="0" xfId="0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2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164" fontId="2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6" fillId="0" borderId="5" xfId="0" applyFont="1" applyBorder="1" applyAlignment="1">
      <alignment horizontal="center" vertical="center" wrapText="1"/>
    </xf>
    <xf numFmtId="164" fontId="3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8" fillId="4" borderId="5" xfId="0" applyNumberFormat="1" applyFont="1" applyFill="1" applyBorder="1" applyAlignment="1">
      <alignment horizontal="right" vertical="center" wrapText="1"/>
    </xf>
    <xf numFmtId="0" fontId="39" fillId="0" borderId="5" xfId="0" applyFont="1" applyBorder="1" applyAlignment="1">
      <alignment horizontal="center" vertical="center" wrapText="1"/>
    </xf>
    <xf numFmtId="164" fontId="4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1" fillId="0" borderId="5" xfId="0" applyFont="1" applyBorder="1" applyAlignment="1">
      <alignment horizontal="left" vertical="center" wrapText="1"/>
    </xf>
    <xf numFmtId="0" fontId="42" fillId="0" borderId="5" xfId="0" applyFont="1" applyBorder="1" applyAlignment="1">
      <alignment horizontal="center" vertical="center" wrapText="1"/>
    </xf>
    <xf numFmtId="164" fontId="43" fillId="4" borderId="5" xfId="0" applyNumberFormat="1" applyFont="1" applyFill="1" applyBorder="1" applyAlignment="1">
      <alignment horizontal="right" vertical="center" wrapText="1"/>
    </xf>
    <xf numFmtId="0" fontId="44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left" vertical="center" wrapText="1"/>
    </xf>
    <xf numFmtId="164" fontId="4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5" xfId="0" applyFont="1" applyBorder="1" applyAlignment="1">
      <alignment horizontal="left" vertical="center" wrapText="1"/>
    </xf>
    <xf numFmtId="164" fontId="49" fillId="4" borderId="5" xfId="0" applyNumberFormat="1" applyFont="1" applyFill="1" applyBorder="1" applyAlignment="1">
      <alignment horizontal="right" vertical="center" wrapText="1"/>
    </xf>
    <xf numFmtId="164" fontId="5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1" fillId="0" borderId="5" xfId="0" applyFont="1" applyBorder="1" applyAlignment="1">
      <alignment horizontal="center" vertical="center" wrapText="1"/>
    </xf>
    <xf numFmtId="164" fontId="52" fillId="4" borderId="5" xfId="0" applyNumberFormat="1" applyFont="1" applyFill="1" applyBorder="1" applyAlignment="1">
      <alignment horizontal="right" vertical="center" wrapText="1"/>
    </xf>
    <xf numFmtId="0" fontId="53" fillId="0" borderId="5" xfId="0" applyFont="1" applyBorder="1" applyAlignment="1">
      <alignment horizontal="center" vertical="center" wrapText="1"/>
    </xf>
    <xf numFmtId="164" fontId="5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5" fillId="0" borderId="5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left" vertical="center" wrapText="1"/>
    </xf>
    <xf numFmtId="164" fontId="5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8" fillId="0" borderId="5" xfId="0" applyFont="1" applyBorder="1" applyAlignment="1">
      <alignment horizontal="center" vertical="center" wrapText="1"/>
    </xf>
    <xf numFmtId="164" fontId="5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1" fillId="0" borderId="5" xfId="0" applyFont="1" applyBorder="1" applyAlignment="1">
      <alignment horizontal="center" vertical="center" wrapText="1"/>
    </xf>
    <xf numFmtId="0" fontId="62" fillId="0" borderId="5" xfId="0" applyFont="1" applyBorder="1" applyAlignment="1">
      <alignment horizontal="center" vertical="center" wrapText="1"/>
    </xf>
    <xf numFmtId="0" fontId="63" fillId="0" borderId="5" xfId="0" applyFont="1" applyBorder="1" applyAlignment="1">
      <alignment horizontal="left" vertical="center" wrapText="1"/>
    </xf>
    <xf numFmtId="164" fontId="6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5" xfId="0" applyFont="1" applyBorder="1" applyAlignment="1">
      <alignment horizontal="center" vertical="center" wrapText="1"/>
    </xf>
    <xf numFmtId="164" fontId="66" fillId="4" borderId="5" xfId="0" applyNumberFormat="1" applyFont="1" applyFill="1" applyBorder="1" applyAlignment="1">
      <alignment horizontal="right" vertical="center" wrapText="1"/>
    </xf>
    <xf numFmtId="0" fontId="67" fillId="0" borderId="5" xfId="0" applyFont="1" applyBorder="1" applyAlignment="1">
      <alignment horizontal="left" vertical="center" wrapText="1"/>
    </xf>
    <xf numFmtId="164" fontId="6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5" xfId="0" applyFont="1" applyBorder="1" applyAlignment="1">
      <alignment horizontal="center" vertical="center" wrapText="1"/>
    </xf>
    <xf numFmtId="0" fontId="70" fillId="0" borderId="5" xfId="0" applyFont="1" applyBorder="1" applyAlignment="1">
      <alignment horizontal="center" vertical="center" wrapText="1"/>
    </xf>
    <xf numFmtId="164" fontId="7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7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3" fillId="0" borderId="5" xfId="0" applyFont="1" applyBorder="1" applyAlignment="1">
      <alignment horizontal="left" vertical="center" wrapText="1"/>
    </xf>
    <xf numFmtId="0" fontId="74" fillId="0" borderId="5" xfId="0" applyFont="1" applyBorder="1" applyAlignment="1">
      <alignment horizontal="center" vertical="center" wrapText="1"/>
    </xf>
    <xf numFmtId="164" fontId="75" fillId="4" borderId="5" xfId="0" applyNumberFormat="1" applyFont="1" applyFill="1" applyBorder="1" applyAlignment="1">
      <alignment horizontal="right" vertical="center" wrapText="1"/>
    </xf>
    <xf numFmtId="164" fontId="7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7" fillId="0" borderId="5" xfId="0" applyFont="1" applyBorder="1" applyAlignment="1">
      <alignment horizontal="left" vertical="center" wrapText="1"/>
    </xf>
    <xf numFmtId="164" fontId="7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7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8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1" fillId="0" borderId="5" xfId="0" applyFont="1" applyBorder="1" applyAlignment="1">
      <alignment horizontal="left" vertical="center" wrapText="1"/>
    </xf>
    <xf numFmtId="164" fontId="8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5" xfId="0" applyFont="1" applyBorder="1" applyAlignment="1">
      <alignment horizontal="left" vertical="center" wrapText="1"/>
    </xf>
    <xf numFmtId="164" fontId="8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5" fillId="0" borderId="5" xfId="0" applyFont="1" applyBorder="1" applyAlignment="1">
      <alignment horizontal="left" vertical="center" wrapText="1"/>
    </xf>
    <xf numFmtId="164" fontId="8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7" fillId="0" borderId="5" xfId="0" applyFont="1" applyBorder="1" applyAlignment="1">
      <alignment horizontal="left" vertical="center" wrapText="1"/>
    </xf>
    <xf numFmtId="164" fontId="8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9" fillId="0" borderId="5" xfId="0" applyFont="1" applyBorder="1" applyAlignment="1">
      <alignment horizontal="center" vertical="center" wrapText="1"/>
    </xf>
    <xf numFmtId="164" fontId="9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91" fillId="4" borderId="5" xfId="0" applyFont="1" applyFill="1" applyBorder="1" applyAlignment="1">
      <alignment horizontal="center" vertical="center" wrapText="1"/>
    </xf>
    <xf numFmtId="0" fontId="92" fillId="4" borderId="5" xfId="0" applyFont="1" applyFill="1" applyBorder="1" applyAlignment="1">
      <alignment horizontal="center" vertical="center" wrapText="1"/>
    </xf>
    <xf numFmtId="0" fontId="93" fillId="4" borderId="5" xfId="0" applyFont="1" applyFill="1" applyBorder="1" applyAlignment="1">
      <alignment horizontal="center" vertical="center" wrapText="1"/>
    </xf>
    <xf numFmtId="0" fontId="94" fillId="4" borderId="5" xfId="0" applyFont="1" applyFill="1" applyBorder="1" applyAlignment="1">
      <alignment horizontal="center" wrapText="1"/>
    </xf>
    <xf numFmtId="164" fontId="95" fillId="4" borderId="5" xfId="0" applyNumberFormat="1" applyFont="1" applyFill="1" applyBorder="1" applyAlignment="1">
      <alignment horizontal="right" vertical="center" wrapText="1"/>
    </xf>
    <xf numFmtId="0" fontId="96" fillId="0" borderId="5" xfId="0" applyFont="1" applyBorder="1" applyAlignment="1">
      <alignment horizontal="left" vertical="center" wrapText="1"/>
    </xf>
    <xf numFmtId="164" fontId="9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98" fillId="0" borderId="5" xfId="0" applyFont="1" applyBorder="1" applyAlignment="1">
      <alignment horizontal="center" vertical="center" wrapText="1"/>
    </xf>
    <xf numFmtId="0" fontId="99" fillId="0" borderId="5" xfId="0" applyFont="1" applyBorder="1" applyAlignment="1">
      <alignment horizontal="left" vertical="center" wrapText="1"/>
    </xf>
    <xf numFmtId="0" fontId="100" fillId="0" borderId="5" xfId="0" applyFont="1" applyBorder="1" applyAlignment="1">
      <alignment horizontal="left" vertical="center" wrapText="1"/>
    </xf>
    <xf numFmtId="164" fontId="101" fillId="4" borderId="5" xfId="0" applyNumberFormat="1" applyFont="1" applyFill="1" applyBorder="1" applyAlignment="1">
      <alignment horizontal="right" vertical="center" wrapText="1"/>
    </xf>
    <xf numFmtId="164" fontId="10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5" xfId="0" applyFont="1" applyBorder="1" applyAlignment="1">
      <alignment horizontal="left" vertical="center" wrapText="1"/>
    </xf>
    <xf numFmtId="164" fontId="104" fillId="4" borderId="5" xfId="0" applyNumberFormat="1" applyFont="1" applyFill="1" applyBorder="1" applyAlignment="1">
      <alignment horizontal="right" vertical="center" wrapText="1"/>
    </xf>
    <xf numFmtId="0" fontId="105" fillId="0" borderId="5" xfId="0" applyFont="1" applyBorder="1" applyAlignment="1">
      <alignment horizontal="left" vertical="center" wrapText="1"/>
    </xf>
    <xf numFmtId="0" fontId="106" fillId="0" borderId="5" xfId="0" applyFont="1" applyBorder="1" applyAlignment="1">
      <alignment horizontal="center" vertical="center" wrapText="1"/>
    </xf>
    <xf numFmtId="0" fontId="107" fillId="0" borderId="5" xfId="0" applyFont="1" applyBorder="1" applyAlignment="1">
      <alignment horizontal="center" vertical="center" wrapText="1"/>
    </xf>
    <xf numFmtId="164" fontId="10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09" fillId="0" borderId="5" xfId="0" applyFont="1" applyBorder="1" applyAlignment="1">
      <alignment horizontal="left" vertical="center" wrapText="1"/>
    </xf>
    <xf numFmtId="164" fontId="11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11" fillId="0" borderId="1" xfId="0" applyFont="1" applyBorder="1" applyAlignment="1">
      <alignment horizontal="center" vertical="center" wrapText="1"/>
    </xf>
    <xf numFmtId="0" fontId="112" fillId="0" borderId="0" xfId="0" applyFont="1" applyAlignment="1" applyProtection="1">
      <alignment horizontal="left" vertical="center" wrapText="1"/>
      <protection locked="0"/>
    </xf>
    <xf numFmtId="0" fontId="115" fillId="0" borderId="0" xfId="0" applyFont="1" applyAlignment="1" applyProtection="1">
      <alignment horizontal="left" vertical="center" wrapText="1"/>
      <protection locked="0"/>
    </xf>
    <xf numFmtId="0" fontId="116" fillId="0" borderId="0" xfId="0" applyFont="1" applyAlignment="1">
      <alignment horizontal="right" vertical="center" wrapText="1"/>
    </xf>
    <xf numFmtId="0" fontId="117" fillId="0" borderId="1" xfId="0" applyFont="1" applyBorder="1" applyAlignment="1">
      <alignment horizontal="center" vertical="center" wrapText="1"/>
    </xf>
    <xf numFmtId="164" fontId="11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19" fillId="0" borderId="5" xfId="0" applyFont="1" applyBorder="1" applyAlignment="1">
      <alignment horizontal="center" vertical="center" wrapText="1"/>
    </xf>
    <xf numFmtId="164" fontId="12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21" fillId="0" borderId="5" xfId="0" applyFont="1" applyBorder="1" applyAlignment="1">
      <alignment horizontal="left" vertical="center" wrapText="1"/>
    </xf>
    <xf numFmtId="0" fontId="122" fillId="0" borderId="5" xfId="0" applyFont="1" applyBorder="1" applyAlignment="1">
      <alignment horizontal="center" vertical="center" wrapText="1"/>
    </xf>
    <xf numFmtId="0" fontId="123" fillId="0" borderId="5" xfId="0" applyFont="1" applyBorder="1" applyAlignment="1">
      <alignment horizontal="center" vertical="center" wrapText="1"/>
    </xf>
    <xf numFmtId="0" fontId="124" fillId="0" borderId="5" xfId="0" applyFont="1" applyBorder="1" applyAlignment="1">
      <alignment horizontal="center" vertical="center" wrapText="1"/>
    </xf>
    <xf numFmtId="0" fontId="125" fillId="0" borderId="5" xfId="0" applyFont="1" applyBorder="1" applyAlignment="1">
      <alignment horizontal="center" vertical="center" wrapText="1"/>
    </xf>
    <xf numFmtId="164" fontId="12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27" fillId="0" borderId="5" xfId="0" applyFont="1" applyBorder="1" applyAlignment="1">
      <alignment horizontal="center" vertical="center" wrapText="1"/>
    </xf>
    <xf numFmtId="0" fontId="128" fillId="0" borderId="5" xfId="0" applyFont="1" applyBorder="1" applyAlignment="1">
      <alignment horizontal="center" vertical="center" wrapText="1"/>
    </xf>
    <xf numFmtId="0" fontId="129" fillId="0" borderId="5" xfId="0" applyFont="1" applyBorder="1" applyAlignment="1">
      <alignment horizontal="center" vertical="center" wrapText="1"/>
    </xf>
    <xf numFmtId="0" fontId="130" fillId="0" borderId="5" xfId="0" applyFont="1" applyBorder="1" applyAlignment="1">
      <alignment horizontal="center" vertical="center" wrapText="1"/>
    </xf>
    <xf numFmtId="164" fontId="131" fillId="4" borderId="5" xfId="0" applyNumberFormat="1" applyFont="1" applyFill="1" applyBorder="1" applyAlignment="1">
      <alignment horizontal="right" vertical="center" wrapText="1"/>
    </xf>
    <xf numFmtId="0" fontId="132" fillId="0" borderId="5" xfId="0" applyFont="1" applyBorder="1" applyAlignment="1">
      <alignment horizontal="center" vertical="center" wrapText="1"/>
    </xf>
    <xf numFmtId="164" fontId="13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4" fillId="4" borderId="5" xfId="0" applyNumberFormat="1" applyFont="1" applyFill="1" applyBorder="1" applyAlignment="1">
      <alignment horizontal="right" vertical="center" wrapText="1"/>
    </xf>
    <xf numFmtId="0" fontId="135" fillId="0" borderId="5" xfId="0" applyFont="1" applyBorder="1" applyAlignment="1">
      <alignment horizontal="left" vertical="center" wrapText="1"/>
    </xf>
    <xf numFmtId="164" fontId="136" fillId="4" borderId="5" xfId="0" applyNumberFormat="1" applyFont="1" applyFill="1" applyBorder="1" applyAlignment="1">
      <alignment horizontal="right" vertical="center" wrapText="1"/>
    </xf>
    <xf numFmtId="0" fontId="137" fillId="0" borderId="5" xfId="0" applyFont="1" applyBorder="1" applyAlignment="1">
      <alignment horizontal="left" vertical="center" wrapText="1"/>
    </xf>
    <xf numFmtId="164" fontId="13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39" fillId="0" borderId="5" xfId="0" applyFont="1" applyBorder="1" applyAlignment="1">
      <alignment horizontal="center" vertical="center" wrapText="1"/>
    </xf>
    <xf numFmtId="0" fontId="140" fillId="0" borderId="5" xfId="0" applyFont="1" applyBorder="1" applyAlignment="1">
      <alignment horizontal="left" vertical="center" wrapText="1"/>
    </xf>
    <xf numFmtId="0" fontId="141" fillId="0" borderId="5" xfId="0" applyFont="1" applyBorder="1" applyAlignment="1">
      <alignment horizontal="left" vertical="center" wrapText="1"/>
    </xf>
    <xf numFmtId="0" fontId="142" fillId="4" borderId="5" xfId="0" applyFont="1" applyFill="1" applyBorder="1" applyAlignment="1">
      <alignment horizontal="center" wrapText="1"/>
    </xf>
    <xf numFmtId="164" fontId="14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4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4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47" fillId="4" borderId="5" xfId="0" applyNumberFormat="1" applyFont="1" applyFill="1" applyBorder="1" applyAlignment="1">
      <alignment horizontal="right" vertical="center" wrapText="1"/>
    </xf>
    <xf numFmtId="164" fontId="148" fillId="4" borderId="5" xfId="0" applyNumberFormat="1" applyFont="1" applyFill="1" applyBorder="1" applyAlignment="1">
      <alignment horizontal="right" vertical="center" wrapText="1"/>
    </xf>
    <xf numFmtId="0" fontId="149" fillId="0" borderId="5" xfId="0" applyFont="1" applyBorder="1" applyAlignment="1">
      <alignment horizontal="center" vertical="center" wrapText="1"/>
    </xf>
    <xf numFmtId="0" fontId="150" fillId="0" borderId="5" xfId="0" applyFont="1" applyBorder="1" applyAlignment="1">
      <alignment horizontal="center" vertical="center" wrapText="1"/>
    </xf>
    <xf numFmtId="0" fontId="151" fillId="0" borderId="5" xfId="0" applyFont="1" applyBorder="1" applyAlignment="1">
      <alignment horizontal="center" vertical="center" wrapText="1"/>
    </xf>
    <xf numFmtId="164" fontId="15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5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5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5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56" fillId="0" borderId="5" xfId="0" applyFont="1" applyBorder="1" applyAlignment="1">
      <alignment horizontal="left" vertical="center" wrapText="1"/>
    </xf>
    <xf numFmtId="0" fontId="157" fillId="0" borderId="5" xfId="0" applyFont="1" applyBorder="1" applyAlignment="1">
      <alignment horizontal="left" vertical="center" wrapText="1"/>
    </xf>
    <xf numFmtId="0" fontId="158" fillId="0" borderId="5" xfId="0" applyFont="1" applyBorder="1" applyAlignment="1">
      <alignment horizontal="left" vertical="center" wrapText="1"/>
    </xf>
    <xf numFmtId="164" fontId="15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6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61" fillId="4" borderId="5" xfId="0" applyNumberFormat="1" applyFont="1" applyFill="1" applyBorder="1" applyAlignment="1">
      <alignment horizontal="right" vertical="center" wrapText="1"/>
    </xf>
    <xf numFmtId="0" fontId="162" fillId="0" borderId="5" xfId="0" applyFont="1" applyBorder="1" applyAlignment="1">
      <alignment horizontal="left" vertical="center" wrapText="1"/>
    </xf>
    <xf numFmtId="164" fontId="16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64" fillId="0" borderId="5" xfId="0" applyFont="1" applyBorder="1" applyAlignment="1">
      <alignment horizontal="center" vertical="center" wrapText="1"/>
    </xf>
    <xf numFmtId="0" fontId="165" fillId="0" borderId="5" xfId="0" applyFont="1" applyBorder="1" applyAlignment="1">
      <alignment horizontal="center" vertical="center" wrapText="1"/>
    </xf>
    <xf numFmtId="0" fontId="166" fillId="0" borderId="5" xfId="0" applyFont="1" applyBorder="1" applyAlignment="1">
      <alignment horizontal="left" vertical="center" wrapText="1"/>
    </xf>
    <xf numFmtId="164" fontId="167" fillId="4" borderId="5" xfId="0" applyNumberFormat="1" applyFont="1" applyFill="1" applyBorder="1" applyAlignment="1">
      <alignment horizontal="right" vertical="center" wrapText="1"/>
    </xf>
    <xf numFmtId="164" fontId="16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69" fillId="0" borderId="5" xfId="0" applyFont="1" applyBorder="1" applyAlignment="1">
      <alignment horizontal="center" vertical="center" wrapText="1"/>
    </xf>
    <xf numFmtId="0" fontId="170" fillId="0" borderId="5" xfId="0" applyFont="1" applyBorder="1" applyAlignment="1">
      <alignment horizontal="center" vertical="center" wrapText="1"/>
    </xf>
    <xf numFmtId="0" fontId="171" fillId="0" borderId="5" xfId="0" applyFont="1" applyBorder="1" applyAlignment="1">
      <alignment horizontal="center" vertical="center" wrapText="1"/>
    </xf>
    <xf numFmtId="164" fontId="17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7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7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75" fillId="0" borderId="5" xfId="0" applyFont="1" applyBorder="1" applyAlignment="1">
      <alignment horizontal="center" vertical="center" wrapText="1"/>
    </xf>
    <xf numFmtId="0" fontId="176" fillId="0" borderId="5" xfId="0" applyFont="1" applyBorder="1" applyAlignment="1">
      <alignment horizontal="left" vertical="center" wrapText="1"/>
    </xf>
    <xf numFmtId="164" fontId="177" fillId="4" borderId="5" xfId="0" applyNumberFormat="1" applyFont="1" applyFill="1" applyBorder="1" applyAlignment="1">
      <alignment horizontal="right" vertical="center" wrapText="1"/>
    </xf>
    <xf numFmtId="164" fontId="178" fillId="4" borderId="5" xfId="0" applyNumberFormat="1" applyFont="1" applyFill="1" applyBorder="1" applyAlignment="1">
      <alignment horizontal="right" vertical="center" wrapText="1"/>
    </xf>
    <xf numFmtId="0" fontId="179" fillId="4" borderId="5" xfId="0" applyFont="1" applyFill="1" applyBorder="1" applyAlignment="1">
      <alignment horizontal="center" vertical="center" wrapText="1"/>
    </xf>
    <xf numFmtId="0" fontId="180" fillId="4" borderId="5" xfId="0" applyFont="1" applyFill="1" applyBorder="1" applyAlignment="1">
      <alignment horizontal="center" vertical="center" wrapText="1"/>
    </xf>
    <xf numFmtId="0" fontId="181" fillId="4" borderId="5" xfId="0" applyFont="1" applyFill="1" applyBorder="1" applyAlignment="1">
      <alignment horizontal="center" wrapText="1"/>
    </xf>
    <xf numFmtId="0" fontId="182" fillId="0" borderId="5" xfId="0" applyFont="1" applyBorder="1" applyAlignment="1">
      <alignment horizontal="left" vertical="center" wrapText="1"/>
    </xf>
    <xf numFmtId="0" fontId="183" fillId="0" borderId="5" xfId="0" applyFont="1" applyBorder="1" applyAlignment="1">
      <alignment horizontal="center" vertical="center" wrapText="1"/>
    </xf>
    <xf numFmtId="164" fontId="184" fillId="4" borderId="5" xfId="0" applyNumberFormat="1" applyFont="1" applyFill="1" applyBorder="1" applyAlignment="1">
      <alignment horizontal="right" vertical="center" wrapText="1"/>
    </xf>
    <xf numFmtId="0" fontId="185" fillId="0" borderId="5" xfId="0" applyFont="1" applyBorder="1" applyAlignment="1">
      <alignment horizontal="left" vertical="center" wrapText="1"/>
    </xf>
    <xf numFmtId="164" fontId="18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8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88" fillId="0" borderId="5" xfId="0" applyFont="1" applyBorder="1" applyAlignment="1">
      <alignment horizontal="center" vertical="center" wrapText="1"/>
    </xf>
    <xf numFmtId="0" fontId="189" fillId="0" borderId="5" xfId="0" applyFont="1" applyBorder="1" applyAlignment="1">
      <alignment horizontal="center" vertical="center" wrapText="1"/>
    </xf>
    <xf numFmtId="164" fontId="190" fillId="4" borderId="5" xfId="0" applyNumberFormat="1" applyFont="1" applyFill="1" applyBorder="1" applyAlignment="1">
      <alignment horizontal="right" vertical="center" wrapText="1"/>
    </xf>
    <xf numFmtId="0" fontId="191" fillId="0" borderId="5" xfId="0" applyFont="1" applyBorder="1" applyAlignment="1">
      <alignment horizontal="center" vertical="center" wrapText="1"/>
    </xf>
    <xf numFmtId="164" fontId="19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9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94" fillId="4" borderId="5" xfId="0" applyNumberFormat="1" applyFont="1" applyFill="1" applyBorder="1" applyAlignment="1">
      <alignment horizontal="right" vertical="center" wrapText="1"/>
    </xf>
    <xf numFmtId="164" fontId="19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96" fillId="0" borderId="5" xfId="0" applyFont="1" applyBorder="1" applyAlignment="1">
      <alignment horizontal="left" vertical="center" wrapText="1"/>
    </xf>
    <xf numFmtId="164" fontId="19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9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9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00" fillId="0" borderId="5" xfId="0" applyFont="1" applyBorder="1" applyAlignment="1">
      <alignment horizontal="left" vertical="center" wrapText="1"/>
    </xf>
    <xf numFmtId="164" fontId="20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02" fillId="0" borderId="5" xfId="0" applyFont="1" applyBorder="1" applyAlignment="1">
      <alignment horizontal="center" vertical="center" wrapText="1"/>
    </xf>
    <xf numFmtId="164" fontId="20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04" fillId="0" borderId="5" xfId="0" applyFont="1" applyBorder="1" applyAlignment="1">
      <alignment horizontal="center" vertical="center" wrapText="1"/>
    </xf>
    <xf numFmtId="0" fontId="205" fillId="0" borderId="5" xfId="0" applyFont="1" applyBorder="1" applyAlignment="1">
      <alignment horizontal="left" vertical="center" wrapText="1"/>
    </xf>
    <xf numFmtId="164" fontId="20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0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08" fillId="0" borderId="5" xfId="0" applyFont="1" applyBorder="1" applyAlignment="1">
      <alignment horizontal="left" vertical="center" wrapText="1"/>
    </xf>
    <xf numFmtId="164" fontId="20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10" fillId="0" borderId="5" xfId="0" applyFont="1" applyBorder="1" applyAlignment="1">
      <alignment horizontal="center" vertical="center" wrapText="1"/>
    </xf>
    <xf numFmtId="0" fontId="211" fillId="0" borderId="5" xfId="0" applyFont="1" applyBorder="1" applyAlignment="1">
      <alignment horizontal="left" vertical="center" wrapText="1"/>
    </xf>
    <xf numFmtId="0" fontId="212" fillId="0" borderId="5" xfId="0" applyFont="1" applyBorder="1" applyAlignment="1">
      <alignment horizontal="left" vertical="center" wrapText="1"/>
    </xf>
    <xf numFmtId="164" fontId="21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14" fillId="4" borderId="5" xfId="0" applyNumberFormat="1" applyFont="1" applyFill="1" applyBorder="1" applyAlignment="1">
      <alignment horizontal="right" vertical="center" wrapText="1"/>
    </xf>
    <xf numFmtId="164" fontId="215" fillId="4" borderId="5" xfId="0" applyNumberFormat="1" applyFont="1" applyFill="1" applyBorder="1" applyAlignment="1">
      <alignment horizontal="right" vertical="center" wrapText="1"/>
    </xf>
    <xf numFmtId="0" fontId="216" fillId="0" borderId="5" xfId="0" applyFont="1" applyBorder="1" applyAlignment="1">
      <alignment horizontal="left" vertical="center" wrapText="1"/>
    </xf>
    <xf numFmtId="164" fontId="217" fillId="4" borderId="5" xfId="0" applyNumberFormat="1" applyFont="1" applyFill="1" applyBorder="1" applyAlignment="1">
      <alignment horizontal="right" vertical="center" wrapText="1"/>
    </xf>
    <xf numFmtId="0" fontId="218" fillId="0" borderId="5" xfId="0" applyFont="1" applyBorder="1" applyAlignment="1">
      <alignment horizontal="left" vertical="center" wrapText="1"/>
    </xf>
    <xf numFmtId="164" fontId="219" fillId="4" borderId="5" xfId="0" applyNumberFormat="1" applyFont="1" applyFill="1" applyBorder="1" applyAlignment="1">
      <alignment horizontal="right" vertical="center" wrapText="1"/>
    </xf>
    <xf numFmtId="164" fontId="220" fillId="4" borderId="5" xfId="0" applyNumberFormat="1" applyFont="1" applyFill="1" applyBorder="1" applyAlignment="1">
      <alignment horizontal="right" vertical="center" wrapText="1"/>
    </xf>
    <xf numFmtId="0" fontId="221" fillId="0" borderId="5" xfId="0" applyFont="1" applyBorder="1" applyAlignment="1">
      <alignment horizontal="left" vertical="center" wrapText="1"/>
    </xf>
    <xf numFmtId="164" fontId="222" fillId="4" borderId="5" xfId="0" applyNumberFormat="1" applyFont="1" applyFill="1" applyBorder="1" applyAlignment="1">
      <alignment horizontal="right" vertical="center" wrapText="1"/>
    </xf>
    <xf numFmtId="164" fontId="22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24" fillId="4" borderId="5" xfId="0" applyNumberFormat="1" applyFont="1" applyFill="1" applyBorder="1" applyAlignment="1">
      <alignment horizontal="right" vertical="center" wrapText="1"/>
    </xf>
    <xf numFmtId="164" fontId="22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2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27" fillId="4" borderId="5" xfId="0" applyNumberFormat="1" applyFont="1" applyFill="1" applyBorder="1" applyAlignment="1">
      <alignment horizontal="right" vertical="center" wrapText="1"/>
    </xf>
    <xf numFmtId="0" fontId="228" fillId="0" borderId="5" xfId="0" applyFont="1" applyBorder="1" applyAlignment="1">
      <alignment horizontal="center" vertical="center" wrapText="1"/>
    </xf>
    <xf numFmtId="0" fontId="229" fillId="0" borderId="5" xfId="0" applyFont="1" applyBorder="1" applyAlignment="1">
      <alignment horizontal="left" vertical="center" wrapText="1"/>
    </xf>
    <xf numFmtId="164" fontId="23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3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32" fillId="4" borderId="5" xfId="0" applyNumberFormat="1" applyFont="1" applyFill="1" applyBorder="1" applyAlignment="1">
      <alignment horizontal="right" vertical="center" wrapText="1"/>
    </xf>
    <xf numFmtId="164" fontId="23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3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3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36" fillId="4" borderId="5" xfId="0" applyNumberFormat="1" applyFont="1" applyFill="1" applyBorder="1" applyAlignment="1">
      <alignment horizontal="right" vertical="center" wrapText="1"/>
    </xf>
    <xf numFmtId="0" fontId="237" fillId="0" borderId="5" xfId="0" applyFont="1" applyBorder="1" applyAlignment="1">
      <alignment horizontal="center" vertical="center" wrapText="1"/>
    </xf>
    <xf numFmtId="0" fontId="238" fillId="0" borderId="5" xfId="0" applyFont="1" applyBorder="1" applyAlignment="1">
      <alignment horizontal="left" vertical="center" wrapText="1"/>
    </xf>
    <xf numFmtId="164" fontId="23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4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4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42" fillId="0" borderId="5" xfId="0" applyFont="1" applyBorder="1" applyAlignment="1">
      <alignment horizontal="center" vertical="center" wrapText="1"/>
    </xf>
    <xf numFmtId="164" fontId="243" fillId="4" borderId="5" xfId="0" applyNumberFormat="1" applyFont="1" applyFill="1" applyBorder="1" applyAlignment="1">
      <alignment horizontal="right" vertical="center" wrapText="1"/>
    </xf>
    <xf numFmtId="164" fontId="244" fillId="4" borderId="5" xfId="0" applyNumberFormat="1" applyFont="1" applyFill="1" applyBorder="1" applyAlignment="1">
      <alignment horizontal="right" vertical="center" wrapText="1"/>
    </xf>
    <xf numFmtId="0" fontId="245" fillId="0" borderId="5" xfId="0" applyFont="1" applyBorder="1" applyAlignment="1">
      <alignment horizontal="center" vertical="center" wrapText="1"/>
    </xf>
    <xf numFmtId="0" fontId="246" fillId="0" borderId="5" xfId="0" applyFont="1" applyBorder="1" applyAlignment="1">
      <alignment horizontal="center" vertical="center" wrapText="1"/>
    </xf>
    <xf numFmtId="164" fontId="247" fillId="4" borderId="5" xfId="0" applyNumberFormat="1" applyFont="1" applyFill="1" applyBorder="1" applyAlignment="1">
      <alignment horizontal="right" vertical="center" wrapText="1"/>
    </xf>
    <xf numFmtId="164" fontId="24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49" fillId="0" borderId="5" xfId="0" applyFont="1" applyBorder="1" applyAlignment="1">
      <alignment horizontal="center" vertical="center" wrapText="1"/>
    </xf>
    <xf numFmtId="164" fontId="25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51" fillId="0" borderId="5" xfId="0" applyFont="1" applyBorder="1" applyAlignment="1">
      <alignment horizontal="center" vertical="center" wrapText="1"/>
    </xf>
    <xf numFmtId="0" fontId="252" fillId="0" borderId="5" xfId="0" applyFont="1" applyBorder="1" applyAlignment="1">
      <alignment horizontal="center" vertical="center" wrapText="1"/>
    </xf>
    <xf numFmtId="164" fontId="253" fillId="4" borderId="5" xfId="0" applyNumberFormat="1" applyFont="1" applyFill="1" applyBorder="1" applyAlignment="1">
      <alignment horizontal="right" vertical="center" wrapText="1"/>
    </xf>
    <xf numFmtId="0" fontId="254" fillId="0" borderId="5" xfId="0" applyFont="1" applyBorder="1" applyAlignment="1">
      <alignment horizontal="center" vertical="center" wrapText="1"/>
    </xf>
    <xf numFmtId="164" fontId="25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56" fillId="0" borderId="5" xfId="0" applyFont="1" applyBorder="1" applyAlignment="1">
      <alignment horizontal="left" vertical="center" wrapText="1"/>
    </xf>
    <xf numFmtId="0" fontId="257" fillId="0" borderId="5" xfId="0" applyFont="1" applyBorder="1" applyAlignment="1">
      <alignment horizontal="left" vertical="center" wrapText="1"/>
    </xf>
    <xf numFmtId="164" fontId="258" fillId="4" borderId="5" xfId="0" applyNumberFormat="1" applyFont="1" applyFill="1" applyBorder="1" applyAlignment="1">
      <alignment horizontal="right" vertical="center" wrapText="1"/>
    </xf>
    <xf numFmtId="0" fontId="259" fillId="0" borderId="5" xfId="0" applyFont="1" applyBorder="1" applyAlignment="1">
      <alignment horizontal="left" vertical="center" wrapText="1"/>
    </xf>
    <xf numFmtId="164" fontId="26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61" fillId="0" borderId="5" xfId="0" applyFont="1" applyBorder="1" applyAlignment="1">
      <alignment horizontal="center" vertical="center" wrapText="1"/>
    </xf>
    <xf numFmtId="164" fontId="26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63" fillId="0" borderId="5" xfId="0" applyFont="1" applyBorder="1" applyAlignment="1">
      <alignment horizontal="left" vertical="center" wrapText="1"/>
    </xf>
    <xf numFmtId="164" fontId="26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65" fillId="0" borderId="5" xfId="0" applyFont="1" applyBorder="1" applyAlignment="1">
      <alignment horizontal="left" vertical="center" wrapText="1"/>
    </xf>
    <xf numFmtId="0" fontId="266" fillId="0" borderId="5" xfId="0" applyFont="1" applyBorder="1" applyAlignment="1">
      <alignment horizontal="left" vertical="center" wrapText="1"/>
    </xf>
    <xf numFmtId="164" fontId="26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6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6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7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71" fillId="0" borderId="5" xfId="0" applyFont="1" applyBorder="1" applyAlignment="1">
      <alignment horizontal="left" vertical="center" wrapText="1"/>
    </xf>
    <xf numFmtId="164" fontId="27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73" fillId="0" borderId="5" xfId="0" applyFont="1" applyBorder="1" applyAlignment="1">
      <alignment horizontal="left" vertical="center" wrapText="1"/>
    </xf>
    <xf numFmtId="164" fontId="27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75" fillId="0" borderId="5" xfId="0" applyFont="1" applyBorder="1" applyAlignment="1">
      <alignment horizontal="left" vertical="center" wrapText="1"/>
    </xf>
    <xf numFmtId="164" fontId="27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77" fillId="0" borderId="5" xfId="0" applyFont="1" applyBorder="1" applyAlignment="1">
      <alignment horizontal="center" vertical="center" wrapText="1"/>
    </xf>
    <xf numFmtId="164" fontId="279" fillId="4" borderId="5" xfId="0" applyNumberFormat="1" applyFont="1" applyFill="1" applyBorder="1" applyAlignment="1">
      <alignment horizontal="right" vertical="center" wrapText="1"/>
    </xf>
    <xf numFmtId="0" fontId="280" fillId="0" borderId="5" xfId="0" applyFont="1" applyBorder="1" applyAlignment="1">
      <alignment horizontal="center" vertical="center" wrapText="1"/>
    </xf>
    <xf numFmtId="164" fontId="28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82" fillId="0" borderId="5" xfId="0" applyFont="1" applyBorder="1" applyAlignment="1">
      <alignment horizontal="left" vertical="center" wrapText="1"/>
    </xf>
    <xf numFmtId="164" fontId="28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8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85" fillId="0" borderId="5" xfId="0" applyFont="1" applyBorder="1" applyAlignment="1">
      <alignment horizontal="left" vertical="center" wrapText="1"/>
    </xf>
    <xf numFmtId="0" fontId="286" fillId="0" borderId="5" xfId="0" applyFont="1" applyBorder="1" applyAlignment="1">
      <alignment horizontal="left" vertical="center" wrapText="1"/>
    </xf>
    <xf numFmtId="164" fontId="28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8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89" fillId="0" borderId="5" xfId="0" applyFont="1" applyBorder="1" applyAlignment="1">
      <alignment horizontal="left" vertical="center" wrapText="1"/>
    </xf>
    <xf numFmtId="0" fontId="290" fillId="0" borderId="5" xfId="0" applyFont="1" applyBorder="1" applyAlignment="1">
      <alignment horizontal="center" vertical="center" wrapText="1"/>
    </xf>
    <xf numFmtId="0" fontId="291" fillId="0" borderId="5" xfId="0" applyFont="1" applyBorder="1" applyAlignment="1">
      <alignment horizontal="center" vertical="center" wrapText="1"/>
    </xf>
    <xf numFmtId="164" fontId="29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9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94" fillId="0" borderId="5" xfId="0" applyFont="1" applyBorder="1" applyAlignment="1">
      <alignment horizontal="left" vertical="center" wrapText="1"/>
    </xf>
    <xf numFmtId="0" fontId="295" fillId="0" borderId="5" xfId="0" applyFont="1" applyBorder="1" applyAlignment="1">
      <alignment horizontal="center" vertical="center" wrapText="1"/>
    </xf>
    <xf numFmtId="164" fontId="296" fillId="4" borderId="5" xfId="0" applyNumberFormat="1" applyFont="1" applyFill="1" applyBorder="1" applyAlignment="1">
      <alignment horizontal="right" vertical="center" wrapText="1"/>
    </xf>
    <xf numFmtId="0" fontId="297" fillId="0" borderId="5" xfId="0" applyFont="1" applyBorder="1" applyAlignment="1">
      <alignment horizontal="center" vertical="center" wrapText="1"/>
    </xf>
    <xf numFmtId="164" fontId="29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99" fillId="0" borderId="5" xfId="0" applyFont="1" applyBorder="1" applyAlignment="1">
      <alignment horizontal="left" vertical="center" wrapText="1"/>
    </xf>
    <xf numFmtId="164" fontId="30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01" fillId="0" borderId="5" xfId="0" applyFont="1" applyBorder="1" applyAlignment="1">
      <alignment horizontal="left" vertical="center" wrapText="1"/>
    </xf>
    <xf numFmtId="164" fontId="30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0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04" fillId="0" borderId="5" xfId="0" applyFont="1" applyBorder="1" applyAlignment="1">
      <alignment horizontal="center" vertical="center" wrapText="1"/>
    </xf>
    <xf numFmtId="0" fontId="305" fillId="0" borderId="5" xfId="0" applyFont="1" applyBorder="1" applyAlignment="1">
      <alignment horizontal="left" vertical="center" wrapText="1"/>
    </xf>
    <xf numFmtId="164" fontId="306" fillId="4" borderId="5" xfId="0" applyNumberFormat="1" applyFont="1" applyFill="1" applyBorder="1" applyAlignment="1">
      <alignment horizontal="right" vertical="center" wrapText="1"/>
    </xf>
    <xf numFmtId="0" fontId="307" fillId="0" borderId="5" xfId="0" applyFont="1" applyBorder="1" applyAlignment="1">
      <alignment horizontal="center" vertical="center" wrapText="1"/>
    </xf>
    <xf numFmtId="0" fontId="308" fillId="0" borderId="5" xfId="0" applyFont="1" applyBorder="1" applyAlignment="1">
      <alignment horizontal="left" vertical="center" wrapText="1"/>
    </xf>
    <xf numFmtId="0" fontId="309" fillId="0" borderId="5" xfId="0" applyFont="1" applyBorder="1" applyAlignment="1">
      <alignment horizontal="left" vertical="center" wrapText="1"/>
    </xf>
    <xf numFmtId="0" fontId="310" fillId="0" borderId="5" xfId="0" applyFont="1" applyBorder="1" applyAlignment="1">
      <alignment horizontal="left" vertical="center" wrapText="1"/>
    </xf>
    <xf numFmtId="0" fontId="311" fillId="0" borderId="5" xfId="0" applyFont="1" applyBorder="1" applyAlignment="1">
      <alignment horizontal="center" vertical="center" wrapText="1"/>
    </xf>
    <xf numFmtId="0" fontId="312" fillId="0" borderId="5" xfId="0" applyFont="1" applyBorder="1" applyAlignment="1">
      <alignment horizontal="left" vertical="center" wrapText="1"/>
    </xf>
    <xf numFmtId="164" fontId="31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14" fillId="0" borderId="5" xfId="0" applyFont="1" applyBorder="1" applyAlignment="1">
      <alignment horizontal="center" vertical="center" wrapText="1"/>
    </xf>
    <xf numFmtId="164" fontId="31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16" fillId="0" borderId="5" xfId="0" applyFont="1" applyBorder="1" applyAlignment="1">
      <alignment horizontal="center" vertical="center" wrapText="1"/>
    </xf>
    <xf numFmtId="164" fontId="31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18" fillId="0" borderId="5" xfId="0" applyFont="1" applyBorder="1" applyAlignment="1">
      <alignment horizontal="center" vertical="center" wrapText="1"/>
    </xf>
    <xf numFmtId="164" fontId="319" fillId="4" borderId="5" xfId="0" applyNumberFormat="1" applyFont="1" applyFill="1" applyBorder="1" applyAlignment="1">
      <alignment horizontal="right" vertical="center" wrapText="1"/>
    </xf>
    <xf numFmtId="164" fontId="32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21" fillId="0" borderId="5" xfId="0" applyFont="1" applyBorder="1" applyAlignment="1">
      <alignment horizontal="left" vertical="center" wrapText="1"/>
    </xf>
    <xf numFmtId="0" fontId="322" fillId="0" borderId="5" xfId="0" applyFont="1" applyBorder="1" applyAlignment="1">
      <alignment horizontal="left" vertical="center" wrapText="1"/>
    </xf>
    <xf numFmtId="0" fontId="323" fillId="0" borderId="5" xfId="0" applyFont="1" applyBorder="1" applyAlignment="1">
      <alignment horizontal="left" vertical="center" wrapText="1"/>
    </xf>
    <xf numFmtId="0" fontId="324" fillId="0" borderId="5" xfId="0" applyFont="1" applyBorder="1" applyAlignment="1">
      <alignment horizontal="center" vertical="center" wrapText="1"/>
    </xf>
    <xf numFmtId="164" fontId="32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26" fillId="4" borderId="5" xfId="0" applyNumberFormat="1" applyFont="1" applyFill="1" applyBorder="1" applyAlignment="1">
      <alignment horizontal="right" vertical="center" wrapText="1"/>
    </xf>
    <xf numFmtId="164" fontId="32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2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29" fillId="0" borderId="5" xfId="0" applyFont="1" applyBorder="1" applyAlignment="1">
      <alignment horizontal="left" vertical="center" wrapText="1"/>
    </xf>
    <xf numFmtId="164" fontId="330" fillId="4" borderId="5" xfId="0" applyNumberFormat="1" applyFont="1" applyFill="1" applyBorder="1" applyAlignment="1">
      <alignment horizontal="right" vertical="center" wrapText="1"/>
    </xf>
    <xf numFmtId="0" fontId="331" fillId="0" borderId="5" xfId="0" applyFont="1" applyBorder="1" applyAlignment="1">
      <alignment horizontal="left" vertical="center" wrapText="1"/>
    </xf>
    <xf numFmtId="164" fontId="33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3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34" fillId="0" borderId="5" xfId="0" applyFont="1" applyBorder="1" applyAlignment="1">
      <alignment horizontal="left" vertical="center" wrapText="1"/>
    </xf>
    <xf numFmtId="164" fontId="33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36" fillId="0" borderId="5" xfId="0" applyFont="1" applyBorder="1" applyAlignment="1">
      <alignment horizontal="center" vertical="center" wrapText="1"/>
    </xf>
    <xf numFmtId="164" fontId="337" fillId="4" borderId="5" xfId="0" applyNumberFormat="1" applyFont="1" applyFill="1" applyBorder="1" applyAlignment="1">
      <alignment horizontal="right" vertical="center" wrapText="1"/>
    </xf>
    <xf numFmtId="0" fontId="338" fillId="0" borderId="5" xfId="0" applyFont="1" applyBorder="1" applyAlignment="1">
      <alignment horizontal="left" vertical="center" wrapText="1"/>
    </xf>
    <xf numFmtId="164" fontId="33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40" fillId="0" borderId="5" xfId="0" applyFont="1" applyBorder="1" applyAlignment="1">
      <alignment horizontal="center" vertical="center" wrapText="1"/>
    </xf>
    <xf numFmtId="0" fontId="341" fillId="0" borderId="5" xfId="0" applyFont="1" applyBorder="1" applyAlignment="1">
      <alignment horizontal="center" vertical="center" wrapText="1"/>
    </xf>
    <xf numFmtId="0" fontId="342" fillId="0" borderId="5" xfId="0" applyFont="1" applyBorder="1" applyAlignment="1">
      <alignment horizontal="left" vertical="center" wrapText="1"/>
    </xf>
    <xf numFmtId="0" fontId="343" fillId="0" borderId="5" xfId="0" applyFont="1" applyBorder="1" applyAlignment="1">
      <alignment horizontal="center" vertical="center" wrapText="1"/>
    </xf>
    <xf numFmtId="164" fontId="34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4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4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4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48" fillId="0" borderId="5" xfId="0" applyFont="1" applyBorder="1" applyAlignment="1">
      <alignment horizontal="center" vertical="center" wrapText="1"/>
    </xf>
    <xf numFmtId="0" fontId="349" fillId="0" borderId="5" xfId="0" applyFont="1" applyBorder="1" applyAlignment="1">
      <alignment horizontal="center" vertical="center" wrapText="1"/>
    </xf>
    <xf numFmtId="0" fontId="350" fillId="0" borderId="5" xfId="0" applyFont="1" applyBorder="1" applyAlignment="1">
      <alignment horizontal="center" vertical="center" wrapText="1"/>
    </xf>
    <xf numFmtId="0" fontId="351" fillId="0" borderId="5" xfId="0" applyFont="1" applyBorder="1" applyAlignment="1">
      <alignment horizontal="left" vertical="center" wrapText="1"/>
    </xf>
    <xf numFmtId="0" fontId="352" fillId="0" borderId="5" xfId="0" applyFont="1" applyBorder="1" applyAlignment="1">
      <alignment horizontal="center" vertical="center" wrapText="1"/>
    </xf>
    <xf numFmtId="164" fontId="35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54" fillId="0" borderId="5" xfId="0" applyFont="1" applyBorder="1" applyAlignment="1">
      <alignment horizontal="left" vertical="center" wrapText="1"/>
    </xf>
    <xf numFmtId="0" fontId="355" fillId="0" borderId="5" xfId="0" applyFont="1" applyBorder="1" applyAlignment="1">
      <alignment horizontal="left" vertical="center" wrapText="1"/>
    </xf>
    <xf numFmtId="0" fontId="356" fillId="0" borderId="5" xfId="0" applyFont="1" applyBorder="1" applyAlignment="1">
      <alignment horizontal="center" vertical="center" wrapText="1"/>
    </xf>
    <xf numFmtId="164" fontId="35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58" fillId="4" borderId="5" xfId="0" applyNumberFormat="1" applyFont="1" applyFill="1" applyBorder="1" applyAlignment="1">
      <alignment horizontal="right" vertical="center" wrapText="1"/>
    </xf>
    <xf numFmtId="0" fontId="359" fillId="0" borderId="5" xfId="0" applyFont="1" applyBorder="1" applyAlignment="1">
      <alignment horizontal="left" vertical="center" wrapText="1"/>
    </xf>
    <xf numFmtId="164" fontId="36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6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62" fillId="4" borderId="5" xfId="0" applyNumberFormat="1" applyFont="1" applyFill="1" applyBorder="1" applyAlignment="1">
      <alignment horizontal="right" vertical="center" wrapText="1"/>
    </xf>
    <xf numFmtId="0" fontId="363" fillId="0" borderId="5" xfId="0" applyFont="1" applyBorder="1" applyAlignment="1">
      <alignment horizontal="left" vertical="center" wrapText="1"/>
    </xf>
    <xf numFmtId="0" fontId="364" fillId="0" borderId="5" xfId="0" applyFont="1" applyBorder="1" applyAlignment="1">
      <alignment horizontal="left" vertical="center" wrapText="1"/>
    </xf>
    <xf numFmtId="0" fontId="365" fillId="0" borderId="5" xfId="0" applyFont="1" applyBorder="1" applyAlignment="1">
      <alignment horizontal="center" vertical="center" wrapText="1"/>
    </xf>
    <xf numFmtId="0" fontId="366" fillId="0" borderId="5" xfId="0" applyFont="1" applyBorder="1" applyAlignment="1">
      <alignment horizontal="center" vertical="center" wrapText="1"/>
    </xf>
    <xf numFmtId="164" fontId="36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68" fillId="0" borderId="5" xfId="0" applyFont="1" applyBorder="1" applyAlignment="1">
      <alignment horizontal="left" vertical="center" wrapText="1"/>
    </xf>
    <xf numFmtId="164" fontId="369" fillId="4" borderId="5" xfId="0" applyNumberFormat="1" applyFont="1" applyFill="1" applyBorder="1" applyAlignment="1">
      <alignment horizontal="right" vertical="center" wrapText="1"/>
    </xf>
    <xf numFmtId="0" fontId="370" fillId="0" borderId="5" xfId="0" applyFont="1" applyBorder="1" applyAlignment="1">
      <alignment horizontal="left" vertical="center" wrapText="1"/>
    </xf>
    <xf numFmtId="164" fontId="37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72" fillId="0" borderId="5" xfId="0" applyFont="1" applyBorder="1" applyAlignment="1">
      <alignment horizontal="left" vertical="center" wrapText="1"/>
    </xf>
    <xf numFmtId="164" fontId="37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7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75" fillId="0" borderId="5" xfId="0" applyFont="1" applyBorder="1" applyAlignment="1">
      <alignment horizontal="center" vertical="center" wrapText="1"/>
    </xf>
    <xf numFmtId="0" fontId="376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2" borderId="7" xfId="0" applyNumberFormat="1" applyFont="1" applyFill="1" applyBorder="1" applyAlignment="1"/>
    <xf numFmtId="0" fontId="3" fillId="0" borderId="0" xfId="0" applyFont="1" applyAlignment="1">
      <alignment horizontal="center" vertical="top" wrapText="1"/>
    </xf>
    <xf numFmtId="0" fontId="0" fillId="0" borderId="0" xfId="0"/>
    <xf numFmtId="0" fontId="9" fillId="0" borderId="0" xfId="0" applyFont="1" applyAlignment="1">
      <alignment horizontal="center" vertical="top" wrapText="1"/>
    </xf>
    <xf numFmtId="0" fontId="10" fillId="3" borderId="4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6" fillId="3" borderId="4" xfId="0" applyFont="1" applyFill="1" applyBorder="1" applyAlignment="1" applyProtection="1">
      <alignment horizontal="left" vertical="center" wrapText="1"/>
      <protection locked="0"/>
    </xf>
    <xf numFmtId="0" fontId="17" fillId="3" borderId="4" xfId="0" applyFont="1" applyFill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/>
    <xf numFmtId="0" fontId="35" fillId="0" borderId="1" xfId="0" applyFont="1" applyBorder="1" applyAlignment="1">
      <alignment horizontal="center" vertical="center" wrapText="1"/>
    </xf>
    <xf numFmtId="0" fontId="113" fillId="0" borderId="6" xfId="0" applyFont="1" applyBorder="1" applyAlignment="1" applyProtection="1">
      <alignment horizontal="center" vertical="center" wrapText="1"/>
      <protection locked="0"/>
    </xf>
    <xf numFmtId="0" fontId="0" fillId="2" borderId="8" xfId="0" applyNumberFormat="1" applyFont="1" applyFill="1" applyBorder="1" applyAlignment="1"/>
    <xf numFmtId="0" fontId="114" fillId="0" borderId="6" xfId="0" applyFont="1" applyBorder="1" applyAlignment="1" applyProtection="1">
      <alignment horizontal="center" vertical="center" wrapText="1"/>
      <protection locked="0"/>
    </xf>
    <xf numFmtId="0" fontId="143" fillId="0" borderId="4" xfId="0" applyFont="1" applyBorder="1" applyAlignment="1">
      <alignment horizontal="center" vertical="center" wrapText="1"/>
    </xf>
    <xf numFmtId="0" fontId="0" fillId="2" borderId="9" xfId="0" applyNumberFormat="1" applyFont="1" applyFill="1" applyBorder="1" applyAlignment="1"/>
    <xf numFmtId="0" fontId="27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workbookViewId="0"/>
  </sheetViews>
  <sheetFormatPr defaultRowHeight="15" x14ac:dyDescent="0.25"/>
  <cols>
    <col min="1" max="1" width="49.7109375" customWidth="1"/>
    <col min="2" max="2" width="37" customWidth="1"/>
    <col min="3" max="3" width="31.7109375" customWidth="1"/>
  </cols>
  <sheetData>
    <row r="1" spans="1:4" ht="67.5" customHeight="1" x14ac:dyDescent="0.25">
      <c r="C1" s="3" t="s">
        <v>1</v>
      </c>
    </row>
    <row r="2" spans="1:4" ht="38.25" customHeight="1" x14ac:dyDescent="0.25">
      <c r="A2" s="368" t="s">
        <v>8</v>
      </c>
      <c r="B2" s="367"/>
      <c r="C2" s="367"/>
    </row>
    <row r="3" spans="1:4" ht="15.75" customHeight="1" x14ac:dyDescent="0.25">
      <c r="A3" s="366" t="s">
        <v>2</v>
      </c>
      <c r="B3" s="367"/>
      <c r="C3" s="367"/>
    </row>
    <row r="4" spans="1:4" ht="15.75" customHeight="1" x14ac:dyDescent="0.25"/>
    <row r="5" spans="1:4" ht="33.75" customHeight="1" x14ac:dyDescent="0.25">
      <c r="A5" s="10" t="s">
        <v>12</v>
      </c>
      <c r="B5" s="371" t="s">
        <v>13</v>
      </c>
      <c r="C5" s="365"/>
      <c r="D5" s="2"/>
    </row>
    <row r="6" spans="1:4" ht="15.75" customHeight="1" x14ac:dyDescent="0.25">
      <c r="A6" s="4" t="s">
        <v>3</v>
      </c>
      <c r="B6" s="372" t="s">
        <v>14</v>
      </c>
      <c r="C6" s="365"/>
      <c r="D6" s="2"/>
    </row>
    <row r="7" spans="1:4" ht="30.75" customHeight="1" x14ac:dyDescent="0.25">
      <c r="A7" s="5" t="s">
        <v>4</v>
      </c>
      <c r="B7" s="373" t="s">
        <v>15</v>
      </c>
      <c r="C7" s="365"/>
      <c r="D7" s="2"/>
    </row>
    <row r="8" spans="1:4" ht="15.75" customHeight="1" x14ac:dyDescent="0.25">
      <c r="A8" s="6" t="s">
        <v>5</v>
      </c>
      <c r="B8" s="374" t="s">
        <v>16</v>
      </c>
      <c r="C8" s="365"/>
      <c r="D8" s="2"/>
    </row>
    <row r="9" spans="1:4" ht="15.75" customHeight="1" x14ac:dyDescent="0.25">
      <c r="A9" s="7" t="s">
        <v>6</v>
      </c>
      <c r="B9" s="369" t="s">
        <v>9</v>
      </c>
      <c r="C9" s="365"/>
      <c r="D9" s="2"/>
    </row>
    <row r="10" spans="1:4" ht="30.75" customHeight="1" x14ac:dyDescent="0.25">
      <c r="A10" s="8" t="s">
        <v>7</v>
      </c>
      <c r="B10" s="370" t="s">
        <v>10</v>
      </c>
      <c r="C10" s="365"/>
      <c r="D10" s="2"/>
    </row>
    <row r="11" spans="1:4" ht="30.75" customHeight="1" x14ac:dyDescent="0.25">
      <c r="A11" s="9" t="s">
        <v>11</v>
      </c>
      <c r="B11" s="364" t="s">
        <v>0</v>
      </c>
      <c r="C11" s="365"/>
      <c r="D11" s="2"/>
    </row>
    <row r="12" spans="1:4" x14ac:dyDescent="0.25">
      <c r="A12" s="1"/>
      <c r="B12" s="1"/>
      <c r="C12" s="1"/>
    </row>
  </sheetData>
  <sheetProtection password="8EB5" sheet="1" objects="1" scenarios="1" formatColumns="0" formatRows="0"/>
  <mergeCells count="9">
    <mergeCell ref="B11:C11"/>
    <mergeCell ref="A3:C3"/>
    <mergeCell ref="A2:C2"/>
    <mergeCell ref="B9:C9"/>
    <mergeCell ref="B10:C10"/>
    <mergeCell ref="B5:C5"/>
    <mergeCell ref="B6:C6"/>
    <mergeCell ref="B7:C7"/>
    <mergeCell ref="B8:C8"/>
  </mergeCells>
  <pageMargins left="0.25" right="0.25" top="0.25" bottom="0.2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5"/>
  <sheetViews>
    <sheetView tabSelected="1" topLeftCell="A67" workbookViewId="0">
      <selection activeCell="C60" sqref="C60"/>
    </sheetView>
  </sheetViews>
  <sheetFormatPr defaultRowHeight="15" x14ac:dyDescent="0.25"/>
  <cols>
    <col min="1" max="1" width="79.7109375" customWidth="1"/>
    <col min="2" max="2" width="14.85546875" customWidth="1"/>
    <col min="3" max="3" width="38.7109375" customWidth="1"/>
    <col min="4" max="4" width="39.5703125" customWidth="1"/>
  </cols>
  <sheetData>
    <row r="1" spans="1:5" ht="28.5" customHeight="1" x14ac:dyDescent="0.25">
      <c r="A1" s="82" t="s">
        <v>54</v>
      </c>
      <c r="B1" s="167" t="s">
        <v>106</v>
      </c>
      <c r="C1" s="83" t="s">
        <v>55</v>
      </c>
      <c r="D1" s="168" t="s">
        <v>107</v>
      </c>
      <c r="E1" s="2"/>
    </row>
    <row r="2" spans="1:5" ht="15.75" customHeight="1" x14ac:dyDescent="0.25">
      <c r="A2" s="84" t="s">
        <v>56</v>
      </c>
      <c r="B2" s="131" t="s">
        <v>89</v>
      </c>
      <c r="C2" s="169" t="s">
        <v>108</v>
      </c>
      <c r="D2" s="85" t="s">
        <v>57</v>
      </c>
      <c r="E2" s="2"/>
    </row>
    <row r="3" spans="1:5" ht="18.75" customHeight="1" x14ac:dyDescent="0.25">
      <c r="A3" s="381" t="s">
        <v>90</v>
      </c>
      <c r="B3" s="382"/>
      <c r="C3" s="382"/>
      <c r="D3" s="365"/>
      <c r="E3" s="2"/>
    </row>
    <row r="4" spans="1:5" ht="15.75" customHeight="1" x14ac:dyDescent="0.25">
      <c r="A4" s="170" t="s">
        <v>109</v>
      </c>
      <c r="B4" s="171" t="s">
        <v>110</v>
      </c>
      <c r="C4" s="86">
        <f>C5+C6</f>
        <v>0</v>
      </c>
      <c r="D4" s="172">
        <f>D5+D6</f>
        <v>0</v>
      </c>
      <c r="E4" s="2"/>
    </row>
    <row r="5" spans="1:5" ht="30" customHeight="1" x14ac:dyDescent="0.25">
      <c r="A5" s="87" t="s">
        <v>58</v>
      </c>
      <c r="B5" s="233" t="s">
        <v>132</v>
      </c>
      <c r="C5" s="88">
        <v>0</v>
      </c>
      <c r="D5" s="132">
        <v>0</v>
      </c>
      <c r="E5" s="2"/>
    </row>
    <row r="6" spans="1:5" ht="15.75" customHeight="1" x14ac:dyDescent="0.25">
      <c r="A6" s="173" t="s">
        <v>111</v>
      </c>
      <c r="B6" s="89" t="s">
        <v>59</v>
      </c>
      <c r="C6" s="133">
        <v>0</v>
      </c>
      <c r="D6" s="174">
        <v>0</v>
      </c>
      <c r="E6" s="2"/>
    </row>
    <row r="7" spans="1:5" ht="30.75" customHeight="1" x14ac:dyDescent="0.25">
      <c r="A7" s="90" t="s">
        <v>60</v>
      </c>
      <c r="B7" s="234" t="s">
        <v>133</v>
      </c>
      <c r="C7" s="187">
        <v>0</v>
      </c>
      <c r="D7" s="175">
        <v>0</v>
      </c>
      <c r="E7" s="2"/>
    </row>
    <row r="8" spans="1:5" ht="30.75" customHeight="1" x14ac:dyDescent="0.25">
      <c r="A8" s="91" t="s">
        <v>61</v>
      </c>
      <c r="B8" s="153" t="s">
        <v>99</v>
      </c>
      <c r="C8" s="235">
        <f>C4-C7</f>
        <v>0</v>
      </c>
      <c r="D8" s="92">
        <f>D4-D7</f>
        <v>0</v>
      </c>
      <c r="E8" s="2"/>
    </row>
    <row r="9" spans="1:5" ht="15.75" customHeight="1" x14ac:dyDescent="0.25">
      <c r="A9" s="188" t="s">
        <v>116</v>
      </c>
      <c r="B9" s="176" t="s">
        <v>112</v>
      </c>
      <c r="C9" s="93">
        <v>0</v>
      </c>
      <c r="D9" s="236">
        <v>0</v>
      </c>
      <c r="E9" s="2"/>
    </row>
    <row r="10" spans="1:5" ht="15.75" customHeight="1" x14ac:dyDescent="0.25">
      <c r="A10" s="94" t="s">
        <v>62</v>
      </c>
      <c r="B10" s="177" t="s">
        <v>113</v>
      </c>
      <c r="C10" s="189">
        <v>0</v>
      </c>
      <c r="D10" s="229">
        <v>0</v>
      </c>
      <c r="E10" s="2"/>
    </row>
    <row r="11" spans="1:5" ht="30.75" customHeight="1" x14ac:dyDescent="0.25">
      <c r="A11" s="245" t="s">
        <v>139</v>
      </c>
      <c r="B11" s="237" t="s">
        <v>134</v>
      </c>
      <c r="C11" s="178">
        <f>C9-C10</f>
        <v>0</v>
      </c>
      <c r="D11" s="246">
        <f>D9-D10</f>
        <v>0</v>
      </c>
      <c r="E11" s="2"/>
    </row>
    <row r="12" spans="1:5" ht="30.75" customHeight="1" x14ac:dyDescent="0.25">
      <c r="A12" s="247" t="s">
        <v>140</v>
      </c>
      <c r="B12" s="179" t="s">
        <v>114</v>
      </c>
      <c r="C12" s="238">
        <v>0</v>
      </c>
      <c r="D12" s="248">
        <v>0</v>
      </c>
      <c r="E12" s="2"/>
    </row>
    <row r="13" spans="1:5" ht="15.75" customHeight="1" x14ac:dyDescent="0.25">
      <c r="A13" s="154" t="s">
        <v>100</v>
      </c>
      <c r="B13" s="249" t="s">
        <v>141</v>
      </c>
      <c r="C13" s="250">
        <v>0</v>
      </c>
      <c r="D13" s="180">
        <v>0</v>
      </c>
      <c r="E13" s="2"/>
    </row>
    <row r="14" spans="1:5" ht="30.75" customHeight="1" x14ac:dyDescent="0.25">
      <c r="A14" s="251" t="s">
        <v>142</v>
      </c>
      <c r="B14" s="239" t="s">
        <v>135</v>
      </c>
      <c r="C14" s="181">
        <v>0</v>
      </c>
      <c r="D14" s="252">
        <v>0</v>
      </c>
      <c r="E14" s="2"/>
    </row>
    <row r="15" spans="1:5" ht="30.75" customHeight="1" x14ac:dyDescent="0.25">
      <c r="A15" s="253" t="s">
        <v>143</v>
      </c>
      <c r="B15" s="240" t="s">
        <v>136</v>
      </c>
      <c r="C15" s="182">
        <f>C12+C14</f>
        <v>0</v>
      </c>
      <c r="D15" s="241">
        <f>D12+D14</f>
        <v>0</v>
      </c>
      <c r="E15" s="2"/>
    </row>
    <row r="16" spans="1:5" ht="20.25" customHeight="1" x14ac:dyDescent="0.25">
      <c r="A16" s="254" t="s">
        <v>144</v>
      </c>
      <c r="B16" s="230" t="s">
        <v>131</v>
      </c>
      <c r="C16" s="197">
        <v>0</v>
      </c>
      <c r="D16" s="183">
        <v>0</v>
      </c>
      <c r="E16" s="2"/>
    </row>
    <row r="17" spans="1:5" ht="15.75" customHeight="1" x14ac:dyDescent="0.25">
      <c r="A17" s="184" t="s">
        <v>115</v>
      </c>
      <c r="B17" s="242" t="s">
        <v>137</v>
      </c>
      <c r="C17" s="185">
        <v>0</v>
      </c>
      <c r="D17" s="243">
        <v>0</v>
      </c>
      <c r="E17" s="2"/>
    </row>
    <row r="18" spans="1:5" ht="30.75" customHeight="1" x14ac:dyDescent="0.25">
      <c r="A18" s="297" t="s">
        <v>166</v>
      </c>
      <c r="B18" s="298" t="s">
        <v>167</v>
      </c>
      <c r="C18" s="255">
        <v>0</v>
      </c>
      <c r="D18" s="256">
        <v>0</v>
      </c>
      <c r="E18" s="2"/>
    </row>
    <row r="19" spans="1:5" ht="30.75" customHeight="1" x14ac:dyDescent="0.25">
      <c r="A19" s="299" t="s">
        <v>168</v>
      </c>
      <c r="B19" s="198" t="s">
        <v>121</v>
      </c>
      <c r="C19" s="257">
        <v>0</v>
      </c>
      <c r="D19" s="300">
        <v>0</v>
      </c>
      <c r="E19" s="2"/>
    </row>
    <row r="20" spans="1:5" ht="30.75" customHeight="1" x14ac:dyDescent="0.25">
      <c r="A20" s="199" t="s">
        <v>122</v>
      </c>
      <c r="B20" s="301" t="s">
        <v>169</v>
      </c>
      <c r="C20" s="302">
        <v>0</v>
      </c>
      <c r="D20" s="258">
        <v>0</v>
      </c>
      <c r="E20" s="2"/>
    </row>
    <row r="21" spans="1:5" ht="30.75" customHeight="1" x14ac:dyDescent="0.25">
      <c r="A21" s="259" t="s">
        <v>145</v>
      </c>
      <c r="B21" s="303" t="s">
        <v>170</v>
      </c>
      <c r="C21" s="304">
        <v>0</v>
      </c>
      <c r="D21" s="260">
        <v>0</v>
      </c>
      <c r="E21" s="2"/>
    </row>
    <row r="22" spans="1:5" ht="30" customHeight="1" x14ac:dyDescent="0.25">
      <c r="A22" s="200" t="s">
        <v>123</v>
      </c>
      <c r="B22" s="305" t="s">
        <v>171</v>
      </c>
      <c r="C22" s="165">
        <f>C8-C11+(C15-C13)-C16-C17+C20-C21</f>
        <v>0</v>
      </c>
      <c r="D22" s="306">
        <f>D8-D11+(D15-D13)-D16-D17+D20-D21</f>
        <v>0</v>
      </c>
      <c r="E22" s="2"/>
    </row>
    <row r="23" spans="1:5" ht="15.75" customHeight="1" x14ac:dyDescent="0.25">
      <c r="A23" s="261" t="s">
        <v>146</v>
      </c>
      <c r="B23" s="112" t="s">
        <v>76</v>
      </c>
      <c r="C23" s="262">
        <v>0</v>
      </c>
      <c r="D23" s="307">
        <v>0</v>
      </c>
      <c r="E23" s="2"/>
    </row>
    <row r="24" spans="1:5" ht="15.75" customHeight="1" x14ac:dyDescent="0.25">
      <c r="A24" s="263" t="s">
        <v>126</v>
      </c>
      <c r="B24" s="113" t="s">
        <v>77</v>
      </c>
      <c r="C24" s="201">
        <v>0</v>
      </c>
      <c r="D24" s="264">
        <v>0</v>
      </c>
      <c r="E24" s="2"/>
    </row>
    <row r="25" spans="1:5" ht="30" customHeight="1" x14ac:dyDescent="0.25">
      <c r="A25" s="308" t="s">
        <v>172</v>
      </c>
      <c r="B25" s="265" t="s">
        <v>147</v>
      </c>
      <c r="C25" s="202">
        <f>C22+C23-C24</f>
        <v>0</v>
      </c>
      <c r="D25" s="155">
        <f>D22+D23-D24</f>
        <v>0</v>
      </c>
      <c r="E25" s="2"/>
    </row>
    <row r="26" spans="1:5" ht="18" customHeight="1" x14ac:dyDescent="0.25">
      <c r="A26" s="383" t="s">
        <v>148</v>
      </c>
      <c r="B26" s="382"/>
      <c r="C26" s="382"/>
      <c r="D26" s="365"/>
      <c r="E26" s="2"/>
    </row>
    <row r="27" spans="1:5" ht="15.75" customHeight="1" x14ac:dyDescent="0.25">
      <c r="A27" s="309" t="s">
        <v>109</v>
      </c>
      <c r="B27" s="114" t="s">
        <v>78</v>
      </c>
      <c r="C27" s="203">
        <f>C28+C29</f>
        <v>26297517</v>
      </c>
      <c r="D27" s="266">
        <f>D28+D29</f>
        <v>21798800</v>
      </c>
      <c r="E27" s="2"/>
    </row>
    <row r="28" spans="1:5" ht="30.75" customHeight="1" x14ac:dyDescent="0.25">
      <c r="A28" s="310" t="s">
        <v>173</v>
      </c>
      <c r="B28" s="267" t="s">
        <v>149</v>
      </c>
      <c r="C28" s="115">
        <v>25401747</v>
      </c>
      <c r="D28" s="268">
        <v>20733464</v>
      </c>
      <c r="E28" s="2"/>
    </row>
    <row r="29" spans="1:5" ht="15.75" customHeight="1" x14ac:dyDescent="0.25">
      <c r="A29" s="269" t="s">
        <v>150</v>
      </c>
      <c r="B29" s="311" t="s">
        <v>174</v>
      </c>
      <c r="C29" s="270">
        <v>895770</v>
      </c>
      <c r="D29" s="156">
        <v>1065336</v>
      </c>
      <c r="E29" s="2"/>
    </row>
    <row r="30" spans="1:5" ht="30.75" customHeight="1" x14ac:dyDescent="0.25">
      <c r="A30" s="204" t="s">
        <v>124</v>
      </c>
      <c r="B30" s="116" t="s">
        <v>79</v>
      </c>
      <c r="C30" s="271">
        <v>350486</v>
      </c>
      <c r="D30" s="312">
        <v>255900</v>
      </c>
      <c r="E30" s="2"/>
    </row>
    <row r="31" spans="1:5" ht="30" customHeight="1" x14ac:dyDescent="0.25">
      <c r="A31" s="272" t="s">
        <v>151</v>
      </c>
      <c r="B31" s="117" t="s">
        <v>80</v>
      </c>
      <c r="C31" s="313">
        <f>C27-C30</f>
        <v>25947031</v>
      </c>
      <c r="D31" s="205">
        <f>D27-D30</f>
        <v>21542900</v>
      </c>
      <c r="E31" s="2"/>
    </row>
    <row r="32" spans="1:5" ht="15.75" customHeight="1" x14ac:dyDescent="0.25">
      <c r="A32" s="273" t="s">
        <v>152</v>
      </c>
      <c r="B32" s="157" t="s">
        <v>101</v>
      </c>
      <c r="C32" s="314">
        <v>-3801672</v>
      </c>
      <c r="D32" s="274">
        <v>-558373</v>
      </c>
      <c r="E32" s="2"/>
    </row>
    <row r="33" spans="1:5" ht="30.75" customHeight="1" x14ac:dyDescent="0.25">
      <c r="A33" s="206" t="s">
        <v>125</v>
      </c>
      <c r="B33" s="118" t="s">
        <v>81</v>
      </c>
      <c r="C33" s="315">
        <v>15958</v>
      </c>
      <c r="D33" s="275">
        <v>16789</v>
      </c>
      <c r="E33" s="2"/>
    </row>
    <row r="34" spans="1:5" ht="32.25" customHeight="1" x14ac:dyDescent="0.25">
      <c r="A34" s="276" t="s">
        <v>153</v>
      </c>
      <c r="B34" s="119" t="s">
        <v>82</v>
      </c>
      <c r="C34" s="231">
        <f>C32+C33</f>
        <v>-3785714</v>
      </c>
      <c r="D34" s="207">
        <f>D32+D33</f>
        <v>-541584</v>
      </c>
      <c r="E34" s="2"/>
    </row>
    <row r="35" spans="1:5" ht="19.5" customHeight="1" x14ac:dyDescent="0.25">
      <c r="A35" s="316" t="s">
        <v>175</v>
      </c>
      <c r="B35" s="277" t="s">
        <v>154</v>
      </c>
      <c r="C35" s="120">
        <f>C31+C34</f>
        <v>22161317</v>
      </c>
      <c r="D35" s="317">
        <f>D31+D34</f>
        <v>21001316</v>
      </c>
      <c r="E35" s="2"/>
    </row>
    <row r="36" spans="1:5" ht="15.75" customHeight="1" x14ac:dyDescent="0.25">
      <c r="A36" s="318" t="s">
        <v>116</v>
      </c>
      <c r="B36" s="121" t="s">
        <v>83</v>
      </c>
      <c r="C36" s="319">
        <v>11120999</v>
      </c>
      <c r="D36" s="320">
        <v>9799998</v>
      </c>
      <c r="E36" s="2"/>
    </row>
    <row r="37" spans="1:5" ht="15.75" customHeight="1" x14ac:dyDescent="0.25">
      <c r="A37" s="321" t="s">
        <v>62</v>
      </c>
      <c r="B37" s="60" t="s">
        <v>44</v>
      </c>
      <c r="C37" s="122">
        <v>39039</v>
      </c>
      <c r="D37" s="322">
        <v>42606</v>
      </c>
      <c r="E37" s="2"/>
    </row>
    <row r="38" spans="1:5" ht="30.75" customHeight="1" x14ac:dyDescent="0.25">
      <c r="A38" s="244" t="s">
        <v>138</v>
      </c>
      <c r="B38" s="323" t="s">
        <v>176</v>
      </c>
      <c r="C38" s="324">
        <f>C36-C37</f>
        <v>11081960</v>
      </c>
      <c r="D38" s="123">
        <f>D36-D37</f>
        <v>9757392</v>
      </c>
      <c r="E38" s="2"/>
    </row>
    <row r="39" spans="1:5" ht="15.75" customHeight="1" x14ac:dyDescent="0.25">
      <c r="A39" s="325" t="s">
        <v>177</v>
      </c>
      <c r="B39" s="61" t="s">
        <v>45</v>
      </c>
      <c r="C39" s="62">
        <v>102506</v>
      </c>
      <c r="D39" s="326">
        <v>-340368</v>
      </c>
      <c r="E39" s="2"/>
    </row>
    <row r="40" spans="1:5" ht="30.75" customHeight="1" x14ac:dyDescent="0.25">
      <c r="A40" s="124" t="s">
        <v>84</v>
      </c>
      <c r="B40" s="327" t="s">
        <v>178</v>
      </c>
      <c r="C40" s="63">
        <v>-23315</v>
      </c>
      <c r="D40" s="134">
        <v>25365</v>
      </c>
      <c r="E40" s="2"/>
    </row>
    <row r="41" spans="1:5" ht="30" customHeight="1" x14ac:dyDescent="0.25">
      <c r="A41" s="64" t="s">
        <v>46</v>
      </c>
      <c r="B41" s="328" t="s">
        <v>179</v>
      </c>
      <c r="C41" s="135">
        <f>C39+C40</f>
        <v>79191</v>
      </c>
      <c r="D41" s="125">
        <f>D39+D40</f>
        <v>-315003</v>
      </c>
      <c r="E41" s="2"/>
    </row>
    <row r="42" spans="1:5" ht="28.5" customHeight="1" x14ac:dyDescent="0.25">
      <c r="A42" s="329" t="s">
        <v>180</v>
      </c>
      <c r="B42" s="65" t="s">
        <v>47</v>
      </c>
      <c r="C42" s="66">
        <f>C35-C38+C41</f>
        <v>11158548</v>
      </c>
      <c r="D42" s="136">
        <f>D35-D38+D41</f>
        <v>10928921</v>
      </c>
      <c r="E42" s="2"/>
    </row>
    <row r="43" spans="1:5" ht="18" customHeight="1" x14ac:dyDescent="0.25">
      <c r="A43" s="126" t="s">
        <v>85</v>
      </c>
      <c r="B43" s="330" t="s">
        <v>181</v>
      </c>
      <c r="C43" s="67">
        <v>0</v>
      </c>
      <c r="D43" s="331">
        <v>0</v>
      </c>
      <c r="E43" s="2"/>
    </row>
    <row r="44" spans="1:5" ht="18.75" customHeight="1" x14ac:dyDescent="0.25">
      <c r="A44" s="68" t="s">
        <v>48</v>
      </c>
      <c r="B44" s="137" t="s">
        <v>91</v>
      </c>
      <c r="C44" s="127">
        <v>0</v>
      </c>
      <c r="D44" s="69">
        <v>0</v>
      </c>
      <c r="E44" s="2"/>
    </row>
    <row r="45" spans="1:5" ht="110.25" customHeight="1" x14ac:dyDescent="0.25">
      <c r="A45" s="164" t="s">
        <v>105</v>
      </c>
      <c r="B45" s="128" t="s">
        <v>86</v>
      </c>
      <c r="C45" s="70">
        <v>0</v>
      </c>
      <c r="D45" s="332">
        <v>0</v>
      </c>
      <c r="E45" s="2"/>
    </row>
    <row r="46" spans="1:5" ht="30.75" customHeight="1" x14ac:dyDescent="0.25">
      <c r="A46" s="129" t="s">
        <v>87</v>
      </c>
      <c r="B46" s="138" t="s">
        <v>92</v>
      </c>
      <c r="C46" s="71">
        <v>135571</v>
      </c>
      <c r="D46" s="333">
        <v>100877</v>
      </c>
      <c r="E46" s="2"/>
    </row>
    <row r="47" spans="1:5" ht="30.75" customHeight="1" x14ac:dyDescent="0.25">
      <c r="A47" s="72" t="s">
        <v>49</v>
      </c>
      <c r="B47" s="139" t="s">
        <v>93</v>
      </c>
      <c r="C47" s="334">
        <v>0</v>
      </c>
      <c r="D47" s="73">
        <v>0</v>
      </c>
      <c r="E47" s="2"/>
    </row>
    <row r="48" spans="1:5" ht="15.75" customHeight="1" x14ac:dyDescent="0.25">
      <c r="A48" s="74" t="s">
        <v>50</v>
      </c>
      <c r="B48" s="335" t="s">
        <v>182</v>
      </c>
      <c r="C48" s="75">
        <v>10387320</v>
      </c>
      <c r="D48" s="140">
        <v>11024081</v>
      </c>
      <c r="E48" s="2"/>
    </row>
    <row r="49" spans="1:5" ht="30.75" customHeight="1" x14ac:dyDescent="0.25">
      <c r="A49" s="76" t="s">
        <v>51</v>
      </c>
      <c r="B49" s="336" t="s">
        <v>183</v>
      </c>
      <c r="C49" s="141">
        <v>557198</v>
      </c>
      <c r="D49" s="77">
        <v>158306</v>
      </c>
      <c r="E49" s="2"/>
    </row>
    <row r="50" spans="1:5" ht="29.25" customHeight="1" x14ac:dyDescent="0.25">
      <c r="A50" s="11" t="s">
        <v>17</v>
      </c>
      <c r="B50" s="12" t="s">
        <v>18</v>
      </c>
      <c r="C50" s="19">
        <v>155825</v>
      </c>
      <c r="D50" s="20">
        <v>0</v>
      </c>
      <c r="E50" s="2"/>
    </row>
    <row r="51" spans="1:5" ht="18" customHeight="1" x14ac:dyDescent="0.25">
      <c r="A51" s="14" t="s">
        <v>20</v>
      </c>
      <c r="B51" s="13" t="s">
        <v>19</v>
      </c>
      <c r="C51" s="21">
        <v>-323801</v>
      </c>
      <c r="D51" s="22">
        <v>0</v>
      </c>
      <c r="E51" s="2"/>
    </row>
    <row r="52" spans="1:5" ht="30.75" customHeight="1" x14ac:dyDescent="0.25">
      <c r="A52" s="78" t="s">
        <v>52</v>
      </c>
      <c r="B52" s="337" t="s">
        <v>184</v>
      </c>
      <c r="C52" s="142">
        <v>5917</v>
      </c>
      <c r="D52" s="79">
        <v>45869</v>
      </c>
      <c r="E52" s="2"/>
    </row>
    <row r="53" spans="1:5" ht="30.75" customHeight="1" x14ac:dyDescent="0.25">
      <c r="A53" s="15" t="s">
        <v>21</v>
      </c>
      <c r="B53" s="17" t="s">
        <v>23</v>
      </c>
      <c r="C53" s="23">
        <v>48627</v>
      </c>
      <c r="D53" s="26">
        <v>0</v>
      </c>
      <c r="E53" s="2"/>
    </row>
    <row r="54" spans="1:5" ht="18.75" customHeight="1" x14ac:dyDescent="0.25">
      <c r="A54" s="16" t="s">
        <v>22</v>
      </c>
      <c r="B54" s="18" t="s">
        <v>24</v>
      </c>
      <c r="C54" s="24">
        <v>-42711</v>
      </c>
      <c r="D54" s="25">
        <v>0</v>
      </c>
      <c r="E54" s="2"/>
    </row>
    <row r="55" spans="1:5" ht="30.75" customHeight="1" x14ac:dyDescent="0.25">
      <c r="A55" s="338" t="s">
        <v>185</v>
      </c>
      <c r="B55" s="80" t="s">
        <v>53</v>
      </c>
      <c r="C55" s="81">
        <v>1897774</v>
      </c>
      <c r="D55" s="143">
        <v>842069</v>
      </c>
      <c r="E55" s="2"/>
    </row>
    <row r="56" spans="1:5" ht="30.75" customHeight="1" x14ac:dyDescent="0.25">
      <c r="A56" s="130" t="s">
        <v>88</v>
      </c>
      <c r="B56" s="339" t="s">
        <v>186</v>
      </c>
      <c r="C56" s="340">
        <v>1204385</v>
      </c>
      <c r="D56" s="186">
        <v>1144947</v>
      </c>
      <c r="E56" s="2"/>
    </row>
    <row r="57" spans="1:5" ht="30.75" customHeight="1" x14ac:dyDescent="0.25">
      <c r="A57" s="341" t="s">
        <v>187</v>
      </c>
      <c r="B57" s="190" t="s">
        <v>117</v>
      </c>
      <c r="C57" s="232">
        <f>C42+C43+(C44-C45)-C46-C47-C48+C52+C55-C56</f>
        <v>1334963</v>
      </c>
      <c r="D57" s="208">
        <f>D42+D43+(D44-D45)-D46-D47-D48+D52+D55-D56</f>
        <v>-453046</v>
      </c>
      <c r="E57" s="2"/>
    </row>
    <row r="58" spans="1:5" ht="15.75" customHeight="1" x14ac:dyDescent="0.25">
      <c r="A58" s="342" t="s">
        <v>146</v>
      </c>
      <c r="B58" s="278" t="s">
        <v>155</v>
      </c>
      <c r="C58" s="191">
        <v>8359964</v>
      </c>
      <c r="D58" s="279">
        <v>3141690</v>
      </c>
      <c r="E58" s="2"/>
    </row>
    <row r="59" spans="1:5" ht="15.75" customHeight="1" x14ac:dyDescent="0.25">
      <c r="A59" s="209" t="s">
        <v>126</v>
      </c>
      <c r="B59" s="343" t="s">
        <v>188</v>
      </c>
      <c r="C59" s="344">
        <v>9369244</v>
      </c>
      <c r="D59" s="280">
        <v>3665558</v>
      </c>
      <c r="E59" s="2"/>
    </row>
    <row r="60" spans="1:5" ht="31.5" customHeight="1" x14ac:dyDescent="0.25">
      <c r="A60" s="281" t="s">
        <v>156</v>
      </c>
      <c r="B60" s="192" t="s">
        <v>118</v>
      </c>
      <c r="C60" s="345">
        <f>C57+C58-C59</f>
        <v>325683</v>
      </c>
      <c r="D60" s="210">
        <f>D57+D58-D59</f>
        <v>-976914</v>
      </c>
      <c r="E60" s="2"/>
    </row>
    <row r="61" spans="1:5" ht="15.75" customHeight="1" x14ac:dyDescent="0.25">
      <c r="A61" s="193" t="s">
        <v>119</v>
      </c>
      <c r="B61" s="282" t="s">
        <v>157</v>
      </c>
      <c r="C61" s="95">
        <f>C62+C63+C64+C65</f>
        <v>1774371</v>
      </c>
      <c r="D61" s="283">
        <f>D62+D63+D64+D65</f>
        <v>1195537</v>
      </c>
      <c r="E61" s="2"/>
    </row>
    <row r="62" spans="1:5" ht="46.5" customHeight="1" x14ac:dyDescent="0.25">
      <c r="A62" s="96" t="s">
        <v>63</v>
      </c>
      <c r="B62" s="284" t="s">
        <v>158</v>
      </c>
      <c r="C62" s="285">
        <v>861</v>
      </c>
      <c r="D62" s="194">
        <v>16994</v>
      </c>
      <c r="E62" s="2"/>
    </row>
    <row r="63" spans="1:5" ht="30.75" customHeight="1" x14ac:dyDescent="0.25">
      <c r="A63" s="286" t="s">
        <v>159</v>
      </c>
      <c r="B63" s="97" t="s">
        <v>64</v>
      </c>
      <c r="C63" s="287">
        <v>0</v>
      </c>
      <c r="D63" s="195">
        <v>131</v>
      </c>
      <c r="E63" s="2"/>
    </row>
    <row r="64" spans="1:5" ht="15.75" customHeight="1" x14ac:dyDescent="0.25">
      <c r="A64" s="288" t="s">
        <v>160</v>
      </c>
      <c r="B64" s="98" t="s">
        <v>65</v>
      </c>
      <c r="C64" s="289">
        <v>1167538</v>
      </c>
      <c r="D64" s="290">
        <v>585383</v>
      </c>
      <c r="E64" s="2"/>
    </row>
    <row r="65" spans="1:5" ht="15.75" customHeight="1" x14ac:dyDescent="0.25">
      <c r="A65" s="196" t="s">
        <v>120</v>
      </c>
      <c r="B65" s="291" t="s">
        <v>161</v>
      </c>
      <c r="C65" s="211">
        <v>605972</v>
      </c>
      <c r="D65" s="99">
        <v>593029</v>
      </c>
      <c r="E65" s="2"/>
    </row>
    <row r="66" spans="1:5" ht="15.75" customHeight="1" x14ac:dyDescent="0.25">
      <c r="A66" s="292" t="s">
        <v>162</v>
      </c>
      <c r="B66" s="158" t="s">
        <v>102</v>
      </c>
      <c r="C66" s="212">
        <f>C67+C68</f>
        <v>7498</v>
      </c>
      <c r="D66" s="293">
        <f>D67+D68</f>
        <v>34617</v>
      </c>
      <c r="E66" s="2"/>
    </row>
    <row r="67" spans="1:5" ht="46.5" customHeight="1" x14ac:dyDescent="0.25">
      <c r="A67" s="100" t="s">
        <v>66</v>
      </c>
      <c r="B67" s="294" t="s">
        <v>163</v>
      </c>
      <c r="C67" s="101">
        <v>280</v>
      </c>
      <c r="D67" s="213">
        <v>28382</v>
      </c>
      <c r="E67" s="2"/>
    </row>
    <row r="68" spans="1:5" ht="15.75" customHeight="1" x14ac:dyDescent="0.25">
      <c r="A68" s="295" t="s">
        <v>164</v>
      </c>
      <c r="B68" s="27" t="s">
        <v>26</v>
      </c>
      <c r="C68" s="214">
        <v>7218</v>
      </c>
      <c r="D68" s="28">
        <v>6235</v>
      </c>
      <c r="E68" s="2"/>
    </row>
    <row r="69" spans="1:5" ht="15.75" customHeight="1" x14ac:dyDescent="0.25">
      <c r="A69" s="296" t="s">
        <v>165</v>
      </c>
      <c r="B69" s="159" t="s">
        <v>103</v>
      </c>
      <c r="C69" s="215">
        <f>C70+C71</f>
        <v>5332163</v>
      </c>
      <c r="D69" s="29">
        <f>D70+D71</f>
        <v>4732246</v>
      </c>
      <c r="E69" s="2"/>
    </row>
    <row r="70" spans="1:5" ht="30.75" customHeight="1" x14ac:dyDescent="0.25">
      <c r="A70" s="346" t="s">
        <v>189</v>
      </c>
      <c r="B70" s="30" t="s">
        <v>27</v>
      </c>
      <c r="C70" s="31">
        <v>5332163</v>
      </c>
      <c r="D70" s="347">
        <v>4732246</v>
      </c>
      <c r="E70" s="2"/>
    </row>
    <row r="71" spans="1:5" ht="15.75" customHeight="1" x14ac:dyDescent="0.25">
      <c r="A71" s="32" t="s">
        <v>28</v>
      </c>
      <c r="B71" s="216" t="s">
        <v>127</v>
      </c>
      <c r="C71" s="348">
        <v>0</v>
      </c>
      <c r="D71" s="160">
        <v>0</v>
      </c>
      <c r="E71" s="2"/>
    </row>
    <row r="72" spans="1:5" ht="15.75" customHeight="1" x14ac:dyDescent="0.25">
      <c r="A72" s="217" t="s">
        <v>128</v>
      </c>
      <c r="B72" s="33" t="s">
        <v>29</v>
      </c>
      <c r="C72" s="349">
        <f>C73+C74+C75</f>
        <v>5616753</v>
      </c>
      <c r="D72" s="34">
        <f>D73+D74+D75</f>
        <v>3677137</v>
      </c>
      <c r="E72" s="2"/>
    </row>
    <row r="73" spans="1:5" ht="30.75" customHeight="1" x14ac:dyDescent="0.25">
      <c r="A73" s="350" t="s">
        <v>190</v>
      </c>
      <c r="B73" s="35" t="s">
        <v>30</v>
      </c>
      <c r="C73" s="218">
        <v>0</v>
      </c>
      <c r="D73" s="161">
        <v>0</v>
      </c>
      <c r="E73" s="2"/>
    </row>
    <row r="74" spans="1:5" ht="15.75" customHeight="1" x14ac:dyDescent="0.25">
      <c r="A74" s="351" t="s">
        <v>191</v>
      </c>
      <c r="B74" s="36" t="s">
        <v>31</v>
      </c>
      <c r="C74" s="219">
        <v>5616753</v>
      </c>
      <c r="D74" s="107">
        <v>3677137</v>
      </c>
      <c r="E74" s="2"/>
    </row>
    <row r="75" spans="1:5" ht="15.75" customHeight="1" x14ac:dyDescent="0.25">
      <c r="A75" s="37" t="s">
        <v>32</v>
      </c>
      <c r="B75" s="108" t="s">
        <v>73</v>
      </c>
      <c r="C75" s="38">
        <v>0</v>
      </c>
      <c r="D75" s="109">
        <v>0</v>
      </c>
      <c r="E75" s="2"/>
    </row>
    <row r="76" spans="1:5" ht="18.75" customHeight="1" x14ac:dyDescent="0.25">
      <c r="A76" s="39" t="s">
        <v>33</v>
      </c>
      <c r="B76" s="352" t="s">
        <v>192</v>
      </c>
      <c r="C76" s="40">
        <f>C61-C66+C69-C72</f>
        <v>1482283</v>
      </c>
      <c r="D76" s="220">
        <f>D61-D66+D69-D72</f>
        <v>2216029</v>
      </c>
      <c r="E76" s="2"/>
    </row>
    <row r="77" spans="1:5" ht="104.25" customHeight="1" x14ac:dyDescent="0.25">
      <c r="A77" s="110" t="s">
        <v>74</v>
      </c>
      <c r="B77" s="353" t="s">
        <v>193</v>
      </c>
      <c r="C77" s="354">
        <v>0</v>
      </c>
      <c r="D77" s="41">
        <v>0</v>
      </c>
      <c r="E77" s="2"/>
    </row>
    <row r="78" spans="1:5" ht="19.5" customHeight="1" x14ac:dyDescent="0.25">
      <c r="A78" s="355" t="s">
        <v>194</v>
      </c>
      <c r="B78" s="42" t="s">
        <v>34</v>
      </c>
      <c r="C78" s="356">
        <f>C25+C60+C76-C77+C13</f>
        <v>1807966</v>
      </c>
      <c r="D78" s="43">
        <f>D25+D60+D76-D77+D13</f>
        <v>1239115</v>
      </c>
      <c r="E78" s="2"/>
    </row>
    <row r="79" spans="1:5" ht="15.75" customHeight="1" x14ac:dyDescent="0.25">
      <c r="A79" s="357" t="s">
        <v>195</v>
      </c>
      <c r="B79" s="44" t="s">
        <v>35</v>
      </c>
      <c r="C79" s="358">
        <v>353720</v>
      </c>
      <c r="D79" s="45">
        <v>267272</v>
      </c>
      <c r="E79" s="2"/>
    </row>
    <row r="80" spans="1:5" ht="15.75" customHeight="1" x14ac:dyDescent="0.25">
      <c r="A80" s="359" t="s">
        <v>196</v>
      </c>
      <c r="B80" s="46" t="s">
        <v>36</v>
      </c>
      <c r="C80" s="360">
        <v>0</v>
      </c>
      <c r="D80" s="361">
        <v>0</v>
      </c>
      <c r="E80" s="2"/>
    </row>
    <row r="81" spans="1:5" ht="15.75" customHeight="1" x14ac:dyDescent="0.25">
      <c r="A81" s="47" t="s">
        <v>37</v>
      </c>
      <c r="B81" s="362" t="s">
        <v>197</v>
      </c>
      <c r="C81" s="221">
        <v>1626</v>
      </c>
      <c r="D81" s="48">
        <v>13915</v>
      </c>
      <c r="E81" s="2"/>
    </row>
    <row r="82" spans="1:5" ht="15.75" customHeight="1" x14ac:dyDescent="0.25">
      <c r="A82" s="363" t="s">
        <v>198</v>
      </c>
      <c r="B82" s="49" t="s">
        <v>38</v>
      </c>
      <c r="C82" s="222">
        <v>0</v>
      </c>
      <c r="D82" s="50">
        <v>0</v>
      </c>
      <c r="E82" s="2"/>
    </row>
    <row r="83" spans="1:5" ht="15.75" customHeight="1" x14ac:dyDescent="0.25">
      <c r="A83" s="144" t="s">
        <v>94</v>
      </c>
      <c r="B83" s="111" t="s">
        <v>75</v>
      </c>
      <c r="C83" s="223">
        <v>1900</v>
      </c>
      <c r="D83" s="51">
        <v>1800</v>
      </c>
      <c r="E83" s="2"/>
    </row>
    <row r="84" spans="1:5" ht="17.25" customHeight="1" x14ac:dyDescent="0.25">
      <c r="A84" s="145" t="s">
        <v>95</v>
      </c>
      <c r="B84" s="52" t="s">
        <v>39</v>
      </c>
      <c r="C84" s="224">
        <f>C78-C79+C80+C81-C82-C83</f>
        <v>1453972</v>
      </c>
      <c r="D84" s="166">
        <f>D78-D79+D80+D81-D82-D83</f>
        <v>983958</v>
      </c>
      <c r="E84" s="2"/>
    </row>
    <row r="85" spans="1:5" ht="30.75" customHeight="1" x14ac:dyDescent="0.25">
      <c r="A85" s="146" t="s">
        <v>96</v>
      </c>
      <c r="B85" s="53" t="s">
        <v>40</v>
      </c>
      <c r="C85" s="162">
        <v>0</v>
      </c>
      <c r="D85" s="147">
        <v>0</v>
      </c>
      <c r="E85" s="2"/>
    </row>
    <row r="86" spans="1:5" ht="30.75" customHeight="1" x14ac:dyDescent="0.25">
      <c r="A86" s="54" t="s">
        <v>41</v>
      </c>
      <c r="B86" s="225" t="s">
        <v>129</v>
      </c>
      <c r="C86" s="148">
        <v>0</v>
      </c>
      <c r="D86" s="55">
        <v>0</v>
      </c>
      <c r="E86" s="2"/>
    </row>
    <row r="87" spans="1:5" ht="15.75" customHeight="1" x14ac:dyDescent="0.25">
      <c r="A87" s="226" t="s">
        <v>130</v>
      </c>
      <c r="B87" s="56" t="s">
        <v>42</v>
      </c>
      <c r="C87" s="149">
        <f>C84+C85+C86</f>
        <v>1453972</v>
      </c>
      <c r="D87" s="57">
        <f>D84+D85+D86</f>
        <v>983958</v>
      </c>
      <c r="E87" s="2"/>
    </row>
    <row r="88" spans="1:5" ht="15.75" customHeight="1" x14ac:dyDescent="0.25">
      <c r="A88" s="150" t="s">
        <v>97</v>
      </c>
      <c r="B88" s="163" t="s">
        <v>104</v>
      </c>
      <c r="C88" s="227">
        <v>0</v>
      </c>
      <c r="D88" s="151">
        <v>0</v>
      </c>
      <c r="E88" s="2"/>
    </row>
    <row r="89" spans="1:5" ht="15.75" customHeight="1" x14ac:dyDescent="0.25">
      <c r="A89" s="58" t="s">
        <v>43</v>
      </c>
      <c r="B89" s="152" t="s">
        <v>98</v>
      </c>
      <c r="C89" s="228">
        <v>0</v>
      </c>
      <c r="D89" s="59">
        <v>0</v>
      </c>
      <c r="E89" s="2"/>
    </row>
    <row r="90" spans="1:5" ht="15.75" customHeight="1" x14ac:dyDescent="0.25">
      <c r="A90" s="1"/>
      <c r="B90" s="1"/>
      <c r="C90" s="1"/>
      <c r="D90" s="1"/>
    </row>
    <row r="91" spans="1:5" ht="15.75" customHeight="1" x14ac:dyDescent="0.25">
      <c r="A91" s="104" t="s">
        <v>71</v>
      </c>
      <c r="C91" s="380" t="s">
        <v>70</v>
      </c>
      <c r="D91" s="379"/>
    </row>
    <row r="92" spans="1:5" ht="15.75" customHeight="1" x14ac:dyDescent="0.25">
      <c r="B92" s="102" t="s">
        <v>67</v>
      </c>
      <c r="C92" s="375" t="s">
        <v>25</v>
      </c>
      <c r="D92" s="376"/>
    </row>
    <row r="93" spans="1:5" ht="15.75" customHeight="1" x14ac:dyDescent="0.25">
      <c r="A93" s="105" t="s">
        <v>72</v>
      </c>
    </row>
    <row r="94" spans="1:5" ht="15.75" customHeight="1" x14ac:dyDescent="0.25">
      <c r="A94" s="103" t="s">
        <v>68</v>
      </c>
      <c r="C94" s="378" t="s">
        <v>69</v>
      </c>
      <c r="D94" s="379"/>
    </row>
    <row r="95" spans="1:5" ht="15.75" customHeight="1" x14ac:dyDescent="0.25">
      <c r="B95" s="106" t="s">
        <v>67</v>
      </c>
      <c r="C95" s="377" t="s">
        <v>25</v>
      </c>
      <c r="D95" s="376"/>
    </row>
  </sheetData>
  <sheetProtection password="8EB5" sheet="1" objects="1" scenarios="1" formatColumns="0" formatRows="0"/>
  <mergeCells count="6">
    <mergeCell ref="C92:D92"/>
    <mergeCell ref="C95:D95"/>
    <mergeCell ref="C94:D94"/>
    <mergeCell ref="C91:D91"/>
    <mergeCell ref="A3:D3"/>
    <mergeCell ref="A26:D26"/>
  </mergeCells>
  <pageMargins left="0.25" right="0.25" top="0.25" bottom="0.2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Иванцова Татьяна Леонидовна</cp:lastModifiedBy>
  <dcterms:created xsi:type="dcterms:W3CDTF">2025-07-17T11:01:58Z</dcterms:created>
  <dcterms:modified xsi:type="dcterms:W3CDTF">2025-07-24T13:48:27Z</dcterms:modified>
</cp:coreProperties>
</file>